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01"/>
  <workbookPr codeName="ThisWorkbook"/>
  <xr:revisionPtr revIDLastSave="41" documentId="11_99B7CBC37A185A725E922CA785BAD59BD518ABA1" xr6:coauthVersionLast="47" xr6:coauthVersionMax="47" xr10:uidLastSave="{4737CDDA-912C-4FBC-9709-A105A3408048}"/>
  <bookViews>
    <workbookView xWindow="240" yWindow="330" windowWidth="12120" windowHeight="8970" firstSheet="2" xr2:uid="{00000000-000D-0000-FFFF-FFFF00000000}"/>
  </bookViews>
  <sheets>
    <sheet name="Inormacje ogólne o planie" sheetId="17" r:id="rId1"/>
    <sheet name="Biotechnologia stosowana" sheetId="10" r:id="rId2"/>
    <sheet name="Biotechnologia w prod zw" sheetId="16" r:id="rId3"/>
  </sheets>
  <definedNames>
    <definedName name="_xlnm.Print_Area" localSheetId="1">'Biotechnologia stosowana'!$A$1:$AM$204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7" i="16" l="1"/>
  <c r="G176" i="10"/>
  <c r="G178" i="10"/>
  <c r="G177" i="10"/>
  <c r="G180" i="16"/>
  <c r="G179" i="16"/>
  <c r="G23" i="16"/>
  <c r="G22" i="16"/>
  <c r="G22" i="10"/>
  <c r="G23" i="10"/>
  <c r="G179" i="10"/>
  <c r="G174" i="16"/>
  <c r="G171" i="16"/>
  <c r="G172" i="16"/>
  <c r="A248" i="16"/>
  <c r="A247" i="16"/>
  <c r="A246" i="16"/>
  <c r="AN193" i="16"/>
  <c r="AN192" i="16"/>
  <c r="AN191" i="16"/>
  <c r="AI189" i="16"/>
  <c r="AM184" i="16"/>
  <c r="AM189" i="16"/>
  <c r="AL184" i="16"/>
  <c r="AK184" i="16"/>
  <c r="AK189" i="16"/>
  <c r="AJ190" i="16" s="1"/>
  <c r="AJ184" i="16"/>
  <c r="AH184" i="16"/>
  <c r="AG184" i="16"/>
  <c r="AG189" i="16"/>
  <c r="AF190" i="16"/>
  <c r="AF184" i="16"/>
  <c r="AE184" i="16"/>
  <c r="AD184" i="16"/>
  <c r="AC184" i="16"/>
  <c r="AC189" i="16"/>
  <c r="AB184" i="16"/>
  <c r="AA184" i="16"/>
  <c r="AA189" i="16"/>
  <c r="X190" i="16"/>
  <c r="Z184" i="16"/>
  <c r="Y184" i="16"/>
  <c r="X184" i="16"/>
  <c r="X185" i="16" s="1"/>
  <c r="W184" i="16"/>
  <c r="W189" i="16"/>
  <c r="T190" i="16"/>
  <c r="V184" i="16"/>
  <c r="U184" i="16"/>
  <c r="T184" i="16"/>
  <c r="S184" i="16"/>
  <c r="R184" i="16"/>
  <c r="Q184" i="16"/>
  <c r="P184" i="16"/>
  <c r="P185" i="16" s="1"/>
  <c r="O184" i="16"/>
  <c r="O189" i="16"/>
  <c r="L190" i="16"/>
  <c r="N184" i="16"/>
  <c r="M184" i="16"/>
  <c r="L184" i="16"/>
  <c r="L185" i="16"/>
  <c r="K184" i="16"/>
  <c r="K189" i="16"/>
  <c r="J184" i="16"/>
  <c r="I184" i="16"/>
  <c r="H184" i="16"/>
  <c r="F184" i="16"/>
  <c r="E184" i="16"/>
  <c r="D184" i="16"/>
  <c r="G181" i="16"/>
  <c r="G176" i="16"/>
  <c r="G175" i="16"/>
  <c r="G173" i="16"/>
  <c r="G170" i="16"/>
  <c r="G169" i="16"/>
  <c r="G184" i="16"/>
  <c r="AN140" i="16"/>
  <c r="AN139" i="16"/>
  <c r="AN138" i="16"/>
  <c r="AM131" i="16"/>
  <c r="AM136" i="16"/>
  <c r="AL131" i="16"/>
  <c r="AL136" i="16"/>
  <c r="AK131" i="16"/>
  <c r="AK136" i="16"/>
  <c r="AJ137" i="16" s="1"/>
  <c r="AJ131" i="16"/>
  <c r="AJ132" i="16"/>
  <c r="AI131" i="16"/>
  <c r="AI136" i="16"/>
  <c r="AH131" i="16"/>
  <c r="AG131" i="16"/>
  <c r="AG136" i="16"/>
  <c r="AF137" i="16"/>
  <c r="AF131" i="16"/>
  <c r="AE131" i="16"/>
  <c r="AE136" i="16"/>
  <c r="AD131" i="16"/>
  <c r="AC131" i="16"/>
  <c r="AC136" i="16"/>
  <c r="AB131" i="16"/>
  <c r="AB132" i="16" s="1"/>
  <c r="AA131" i="16"/>
  <c r="AA136" i="16"/>
  <c r="X137" i="16"/>
  <c r="Z131" i="16"/>
  <c r="Y131" i="16"/>
  <c r="X131" i="16"/>
  <c r="W131" i="16"/>
  <c r="W136" i="16"/>
  <c r="T137" i="16"/>
  <c r="V131" i="16"/>
  <c r="U131" i="16"/>
  <c r="T131" i="16"/>
  <c r="S131" i="16"/>
  <c r="S136" i="16"/>
  <c r="P137" i="16"/>
  <c r="R131" i="16"/>
  <c r="Q131" i="16"/>
  <c r="P131" i="16"/>
  <c r="P132" i="16" s="1"/>
  <c r="O131" i="16"/>
  <c r="O136" i="16"/>
  <c r="L137" i="16"/>
  <c r="N131" i="16"/>
  <c r="M131" i="16"/>
  <c r="L131" i="16"/>
  <c r="K131" i="16"/>
  <c r="J131" i="16"/>
  <c r="I131" i="16"/>
  <c r="H131" i="16"/>
  <c r="F131" i="16"/>
  <c r="E131" i="16"/>
  <c r="D131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AN78" i="16"/>
  <c r="AN77" i="16"/>
  <c r="AN76" i="16"/>
  <c r="AM69" i="16"/>
  <c r="AM74" i="16"/>
  <c r="AL69" i="16"/>
  <c r="AK69" i="16"/>
  <c r="AK74" i="16"/>
  <c r="AJ69" i="16"/>
  <c r="AJ70" i="16"/>
  <c r="AI69" i="16"/>
  <c r="AI74" i="16"/>
  <c r="AH69" i="16"/>
  <c r="AG69" i="16"/>
  <c r="AG74" i="16"/>
  <c r="AF75" i="16"/>
  <c r="AF69" i="16"/>
  <c r="AF70" i="16"/>
  <c r="AE69" i="16"/>
  <c r="AE74" i="16"/>
  <c r="AD69" i="16"/>
  <c r="AC69" i="16"/>
  <c r="AB69" i="16"/>
  <c r="AB74" i="16"/>
  <c r="AA69" i="16"/>
  <c r="AA74" i="16"/>
  <c r="Z69" i="16"/>
  <c r="Y69" i="16"/>
  <c r="X69" i="16"/>
  <c r="X70" i="16" s="1"/>
  <c r="X74" i="16"/>
  <c r="X75" i="16" s="1"/>
  <c r="W69" i="16"/>
  <c r="W74" i="16"/>
  <c r="V69" i="16"/>
  <c r="U69" i="16"/>
  <c r="T69" i="16"/>
  <c r="T70" i="16" s="1"/>
  <c r="T74" i="16"/>
  <c r="T75" i="16"/>
  <c r="S69" i="16"/>
  <c r="S74" i="16"/>
  <c r="P75" i="16"/>
  <c r="R69" i="16"/>
  <c r="Q69" i="16"/>
  <c r="P69" i="16"/>
  <c r="P70" i="16"/>
  <c r="O69" i="16"/>
  <c r="O74" i="16"/>
  <c r="L75" i="16"/>
  <c r="N69" i="16"/>
  <c r="M69" i="16"/>
  <c r="L69" i="16"/>
  <c r="L70" i="16"/>
  <c r="K69" i="16"/>
  <c r="K74" i="16"/>
  <c r="K136" i="16"/>
  <c r="J69" i="16"/>
  <c r="I69" i="16"/>
  <c r="H69" i="16"/>
  <c r="F69" i="16"/>
  <c r="E69" i="16"/>
  <c r="D69" i="16"/>
  <c r="G67" i="16"/>
  <c r="G66" i="16"/>
  <c r="G65" i="16"/>
  <c r="G64" i="16"/>
  <c r="G63" i="16"/>
  <c r="G69" i="16" s="1"/>
  <c r="AN33" i="16"/>
  <c r="AN32" i="16"/>
  <c r="AN31" i="16"/>
  <c r="AM24" i="16"/>
  <c r="AM29" i="16"/>
  <c r="AL24" i="16"/>
  <c r="AL29" i="16"/>
  <c r="AK24" i="16"/>
  <c r="AK29" i="16"/>
  <c r="AJ24" i="16"/>
  <c r="AJ29" i="16"/>
  <c r="AJ25" i="16"/>
  <c r="AI24" i="16"/>
  <c r="AI29" i="16"/>
  <c r="AH24" i="16"/>
  <c r="AH29" i="16"/>
  <c r="AG24" i="16"/>
  <c r="AG29" i="16"/>
  <c r="AF24" i="16"/>
  <c r="AF25" i="16"/>
  <c r="AE24" i="16"/>
  <c r="AE29" i="16"/>
  <c r="AD24" i="16"/>
  <c r="AD29" i="16"/>
  <c r="AC24" i="16"/>
  <c r="AC29" i="16"/>
  <c r="AB24" i="16"/>
  <c r="AB25" i="16"/>
  <c r="AA24" i="16"/>
  <c r="AA29" i="16"/>
  <c r="Z24" i="16"/>
  <c r="Z29" i="16"/>
  <c r="Y24" i="16"/>
  <c r="Y29" i="16"/>
  <c r="X24" i="16"/>
  <c r="X29" i="16"/>
  <c r="X30" i="16" s="1"/>
  <c r="W24" i="16"/>
  <c r="W29" i="16"/>
  <c r="V24" i="16"/>
  <c r="V29" i="16"/>
  <c r="U24" i="16"/>
  <c r="U29" i="16"/>
  <c r="T24" i="16"/>
  <c r="T29" i="16"/>
  <c r="S24" i="16"/>
  <c r="S29" i="16"/>
  <c r="R24" i="16"/>
  <c r="R29" i="16"/>
  <c r="Q24" i="16"/>
  <c r="Q29" i="16"/>
  <c r="P24" i="16"/>
  <c r="O24" i="16"/>
  <c r="O29" i="16"/>
  <c r="N24" i="16"/>
  <c r="N29" i="16"/>
  <c r="M24" i="16"/>
  <c r="M29" i="16"/>
  <c r="L24" i="16"/>
  <c r="L25" i="16"/>
  <c r="K24" i="16"/>
  <c r="K29" i="16"/>
  <c r="J24" i="16"/>
  <c r="J29" i="16"/>
  <c r="J74" i="16"/>
  <c r="J136" i="16"/>
  <c r="J189" i="16"/>
  <c r="I24" i="16"/>
  <c r="I29" i="16"/>
  <c r="I74" i="16"/>
  <c r="I136" i="16"/>
  <c r="I189" i="16"/>
  <c r="H24" i="16"/>
  <c r="H29" i="16"/>
  <c r="H74" i="16" s="1"/>
  <c r="H136" i="16" s="1"/>
  <c r="H189" i="16" s="1"/>
  <c r="F24" i="16"/>
  <c r="F29" i="16"/>
  <c r="F74" i="16" s="1"/>
  <c r="F136" i="16" s="1"/>
  <c r="E24" i="16"/>
  <c r="E29" i="16"/>
  <c r="E74" i="16"/>
  <c r="E136" i="16"/>
  <c r="D24" i="16"/>
  <c r="D29" i="16"/>
  <c r="D74" i="16"/>
  <c r="D136" i="16"/>
  <c r="D189" i="16"/>
  <c r="G21" i="16"/>
  <c r="G20" i="16"/>
  <c r="G19" i="16"/>
  <c r="G18" i="16"/>
  <c r="G17" i="16"/>
  <c r="G24" i="16"/>
  <c r="G29" i="16"/>
  <c r="G74" i="16"/>
  <c r="G128" i="10"/>
  <c r="G127" i="10"/>
  <c r="G64" i="10"/>
  <c r="G62" i="10"/>
  <c r="G63" i="10"/>
  <c r="G170" i="10"/>
  <c r="G123" i="10"/>
  <c r="G106" i="10"/>
  <c r="G107" i="10"/>
  <c r="G116" i="10"/>
  <c r="G120" i="10"/>
  <c r="G124" i="10"/>
  <c r="G175" i="10"/>
  <c r="G17" i="10"/>
  <c r="G18" i="10"/>
  <c r="G19" i="10"/>
  <c r="G20" i="10"/>
  <c r="G21" i="10"/>
  <c r="D24" i="10"/>
  <c r="D29" i="10"/>
  <c r="E24" i="10"/>
  <c r="E29" i="10"/>
  <c r="F24" i="10"/>
  <c r="F29" i="10"/>
  <c r="H24" i="10"/>
  <c r="H29" i="10"/>
  <c r="I24" i="10"/>
  <c r="I29" i="10"/>
  <c r="J24" i="10"/>
  <c r="J29" i="10"/>
  <c r="K24" i="10"/>
  <c r="K29" i="10"/>
  <c r="L24" i="10"/>
  <c r="M24" i="10"/>
  <c r="M29" i="10"/>
  <c r="N24" i="10"/>
  <c r="N29" i="10"/>
  <c r="O24" i="10"/>
  <c r="O29" i="10"/>
  <c r="P24" i="10"/>
  <c r="Q24" i="10"/>
  <c r="Q29" i="10"/>
  <c r="R24" i="10"/>
  <c r="R29" i="10"/>
  <c r="S24" i="10"/>
  <c r="T24" i="10"/>
  <c r="U24" i="10"/>
  <c r="U29" i="10"/>
  <c r="V24" i="10"/>
  <c r="V29" i="10"/>
  <c r="W24" i="10"/>
  <c r="T25" i="10" s="1"/>
  <c r="W29" i="10"/>
  <c r="X24" i="10"/>
  <c r="X29" i="10"/>
  <c r="Y24" i="10"/>
  <c r="Z24" i="10"/>
  <c r="Z29" i="10"/>
  <c r="AA24" i="10"/>
  <c r="AA29" i="10"/>
  <c r="AB24" i="10"/>
  <c r="AB29" i="10"/>
  <c r="AC24" i="10"/>
  <c r="AC29" i="10"/>
  <c r="AD24" i="10"/>
  <c r="AD29" i="10"/>
  <c r="AE24" i="10"/>
  <c r="AE29" i="10"/>
  <c r="AB30" i="10" s="1"/>
  <c r="AF24" i="10"/>
  <c r="AG24" i="10"/>
  <c r="AG29" i="10"/>
  <c r="AH24" i="10"/>
  <c r="AI24" i="10"/>
  <c r="AI29" i="10"/>
  <c r="AJ24" i="10"/>
  <c r="AJ29" i="10"/>
  <c r="AK24" i="10"/>
  <c r="AL24" i="10"/>
  <c r="AM24" i="10"/>
  <c r="AM29" i="10"/>
  <c r="AN31" i="10"/>
  <c r="AN32" i="10"/>
  <c r="AN33" i="10"/>
  <c r="G65" i="10"/>
  <c r="G66" i="10"/>
  <c r="D68" i="10"/>
  <c r="E68" i="10"/>
  <c r="E73" i="10" s="1"/>
  <c r="F68" i="10"/>
  <c r="H68" i="10"/>
  <c r="H73" i="10" s="1"/>
  <c r="I68" i="10"/>
  <c r="J68" i="10"/>
  <c r="K68" i="10"/>
  <c r="K73" i="10"/>
  <c r="L68" i="10"/>
  <c r="M68" i="10"/>
  <c r="N68" i="10"/>
  <c r="O68" i="10"/>
  <c r="O73" i="10"/>
  <c r="L74" i="10"/>
  <c r="P68" i="10"/>
  <c r="Q68" i="10"/>
  <c r="R68" i="10"/>
  <c r="S68" i="10"/>
  <c r="S73" i="10"/>
  <c r="P74" i="10"/>
  <c r="T68" i="10"/>
  <c r="T73" i="10"/>
  <c r="U68" i="10"/>
  <c r="V68" i="10"/>
  <c r="W68" i="10"/>
  <c r="T69" i="10" s="1"/>
  <c r="W73" i="10"/>
  <c r="X68" i="10"/>
  <c r="Y68" i="10"/>
  <c r="Z68" i="10"/>
  <c r="AA68" i="10"/>
  <c r="AA73" i="10"/>
  <c r="AB68" i="10"/>
  <c r="AB73" i="10"/>
  <c r="AC68" i="10"/>
  <c r="AC73" i="10"/>
  <c r="AD68" i="10"/>
  <c r="AE68" i="10"/>
  <c r="AF68" i="10"/>
  <c r="AG68" i="10"/>
  <c r="AG73" i="10"/>
  <c r="AH68" i="10"/>
  <c r="AI68" i="10"/>
  <c r="AI73" i="10"/>
  <c r="AJ68" i="10"/>
  <c r="AK68" i="10"/>
  <c r="AK73" i="10"/>
  <c r="AL68" i="10"/>
  <c r="AL73" i="10"/>
  <c r="AM68" i="10"/>
  <c r="AM73" i="10"/>
  <c r="AN75" i="10"/>
  <c r="AN76" i="10"/>
  <c r="AN77" i="10"/>
  <c r="G108" i="10"/>
  <c r="G109" i="10"/>
  <c r="G110" i="10"/>
  <c r="G111" i="10"/>
  <c r="G112" i="10"/>
  <c r="G113" i="10"/>
  <c r="G114" i="10"/>
  <c r="G115" i="10"/>
  <c r="G117" i="10"/>
  <c r="G118" i="10"/>
  <c r="G119" i="10"/>
  <c r="G121" i="10"/>
  <c r="G122" i="10"/>
  <c r="G125" i="10"/>
  <c r="G126" i="10"/>
  <c r="D130" i="10"/>
  <c r="E130" i="10"/>
  <c r="F130" i="10"/>
  <c r="H130" i="10"/>
  <c r="I130" i="10"/>
  <c r="J130" i="10"/>
  <c r="K130" i="10"/>
  <c r="K135" i="10" s="1"/>
  <c r="L130" i="10"/>
  <c r="M130" i="10"/>
  <c r="N130" i="10"/>
  <c r="O130" i="10"/>
  <c r="O135" i="10"/>
  <c r="L136" i="10"/>
  <c r="P130" i="10"/>
  <c r="Q130" i="10"/>
  <c r="R130" i="10"/>
  <c r="S130" i="10"/>
  <c r="P131" i="10" s="1"/>
  <c r="S135" i="10"/>
  <c r="P136" i="10"/>
  <c r="T130" i="10"/>
  <c r="U130" i="10"/>
  <c r="V130" i="10"/>
  <c r="W130" i="10"/>
  <c r="W135" i="10"/>
  <c r="T136" i="10"/>
  <c r="X130" i="10"/>
  <c r="Y130" i="10"/>
  <c r="Z130" i="10"/>
  <c r="AA130" i="10"/>
  <c r="X131" i="10" s="1"/>
  <c r="AA135" i="10"/>
  <c r="X136" i="10"/>
  <c r="AB130" i="10"/>
  <c r="AB135" i="10"/>
  <c r="AC130" i="10"/>
  <c r="AC135" i="10"/>
  <c r="AD130" i="10"/>
  <c r="AE130" i="10"/>
  <c r="AE135" i="10"/>
  <c r="AF130" i="10"/>
  <c r="AG130" i="10"/>
  <c r="AG135" i="10"/>
  <c r="AH130" i="10"/>
  <c r="AI130" i="10"/>
  <c r="AF131" i="10" s="1"/>
  <c r="AI135" i="10"/>
  <c r="AJ130" i="10"/>
  <c r="AK130" i="10"/>
  <c r="AK135" i="10"/>
  <c r="AL130" i="10"/>
  <c r="AL135" i="10"/>
  <c r="AM130" i="10"/>
  <c r="AM135" i="10"/>
  <c r="AJ136" i="10" s="1"/>
  <c r="AN137" i="10"/>
  <c r="AN138" i="10"/>
  <c r="AN139" i="10"/>
  <c r="G168" i="10"/>
  <c r="G169" i="10"/>
  <c r="G171" i="10"/>
  <c r="G172" i="10"/>
  <c r="G173" i="10"/>
  <c r="G174" i="10"/>
  <c r="G180" i="10"/>
  <c r="D183" i="10"/>
  <c r="E183" i="10"/>
  <c r="F183" i="10"/>
  <c r="H183" i="10"/>
  <c r="I183" i="10"/>
  <c r="J183" i="10"/>
  <c r="K183" i="10"/>
  <c r="K188" i="10"/>
  <c r="L183" i="10"/>
  <c r="M183" i="10"/>
  <c r="N183" i="10"/>
  <c r="O183" i="10"/>
  <c r="P183" i="10"/>
  <c r="Q183" i="10"/>
  <c r="R183" i="10"/>
  <c r="S183" i="10"/>
  <c r="S188" i="10"/>
  <c r="P189" i="10"/>
  <c r="T183" i="10"/>
  <c r="U183" i="10"/>
  <c r="V183" i="10"/>
  <c r="W183" i="10"/>
  <c r="W188" i="10"/>
  <c r="T189" i="10"/>
  <c r="X183" i="10"/>
  <c r="Y183" i="10"/>
  <c r="Z183" i="10"/>
  <c r="AA183" i="10"/>
  <c r="X184" i="10" s="1"/>
  <c r="AA188" i="10"/>
  <c r="X189" i="10"/>
  <c r="AB183" i="10"/>
  <c r="AC183" i="10"/>
  <c r="AC188" i="10"/>
  <c r="AD183" i="10"/>
  <c r="AE183" i="10"/>
  <c r="AB184" i="10" s="1"/>
  <c r="AE188" i="10"/>
  <c r="AB189" i="10" s="1"/>
  <c r="AF183" i="10"/>
  <c r="AG183" i="10"/>
  <c r="AG188" i="10"/>
  <c r="AH183" i="10"/>
  <c r="AJ183" i="10"/>
  <c r="AK183" i="10"/>
  <c r="AK188" i="10"/>
  <c r="AL183" i="10"/>
  <c r="AM183" i="10"/>
  <c r="AJ184" i="10"/>
  <c r="AM188" i="10"/>
  <c r="AJ189" i="10"/>
  <c r="AI188" i="10"/>
  <c r="AF189" i="10" s="1"/>
  <c r="AN190" i="10"/>
  <c r="AN191" i="10"/>
  <c r="AN192" i="10"/>
  <c r="A245" i="10"/>
  <c r="A246" i="10"/>
  <c r="A247" i="10"/>
  <c r="A245" i="16"/>
  <c r="AE189" i="16"/>
  <c r="AB190" i="16" s="1"/>
  <c r="AL74" i="16"/>
  <c r="O188" i="10"/>
  <c r="L189" i="10"/>
  <c r="A240" i="16"/>
  <c r="A239" i="10"/>
  <c r="A244" i="10"/>
  <c r="AJ69" i="10"/>
  <c r="AF29" i="10"/>
  <c r="T29" i="10"/>
  <c r="S189" i="16"/>
  <c r="P190" i="16"/>
  <c r="AN190" i="16" s="1"/>
  <c r="L29" i="10"/>
  <c r="L30" i="10" s="1"/>
  <c r="AB29" i="16"/>
  <c r="AB30" i="16" s="1"/>
  <c r="T185" i="16"/>
  <c r="AF29" i="16"/>
  <c r="AF30" i="16" s="1"/>
  <c r="AF132" i="16"/>
  <c r="AF185" i="16"/>
  <c r="AE73" i="10"/>
  <c r="S29" i="10"/>
  <c r="X73" i="10"/>
  <c r="X74" i="10"/>
  <c r="AL29" i="10"/>
  <c r="F73" i="10"/>
  <c r="F135" i="10"/>
  <c r="F188" i="10"/>
  <c r="AN189" i="10"/>
  <c r="AF136" i="10"/>
  <c r="L69" i="10"/>
  <c r="AC74" i="16"/>
  <c r="AB75" i="16"/>
  <c r="AB70" i="16"/>
  <c r="L29" i="16"/>
  <c r="L30" i="16"/>
  <c r="AK29" i="10"/>
  <c r="AJ30" i="10"/>
  <c r="J73" i="10"/>
  <c r="J135" i="10"/>
  <c r="J188" i="10"/>
  <c r="AJ30" i="16"/>
  <c r="G131" i="16"/>
  <c r="G136" i="16" s="1"/>
  <c r="G189" i="16" s="1"/>
  <c r="AB74" i="10"/>
  <c r="T74" i="10"/>
  <c r="AH29" i="10"/>
  <c r="AF30" i="10"/>
  <c r="AF25" i="10"/>
  <c r="Y29" i="10"/>
  <c r="X30" i="10"/>
  <c r="D73" i="10"/>
  <c r="D135" i="10"/>
  <c r="D188" i="10"/>
  <c r="G130" i="10"/>
  <c r="G68" i="10"/>
  <c r="P25" i="16"/>
  <c r="P29" i="16"/>
  <c r="P30" i="16"/>
  <c r="E189" i="16"/>
  <c r="AF184" i="10"/>
  <c r="AF69" i="10"/>
  <c r="AB69" i="10"/>
  <c r="X69" i="10"/>
  <c r="AN74" i="10"/>
  <c r="I73" i="10"/>
  <c r="I135" i="10"/>
  <c r="I188" i="10"/>
  <c r="AB136" i="16"/>
  <c r="AB137" i="16"/>
  <c r="AN137" i="16"/>
  <c r="F189" i="16"/>
  <c r="AJ131" i="10"/>
  <c r="AB131" i="10"/>
  <c r="T131" i="10"/>
  <c r="L131" i="10"/>
  <c r="P69" i="10"/>
  <c r="AN69" i="10"/>
  <c r="P29" i="10"/>
  <c r="P30" i="10"/>
  <c r="L25" i="10"/>
  <c r="T30" i="10"/>
  <c r="AN30" i="10"/>
  <c r="X25" i="10"/>
  <c r="AB25" i="10"/>
  <c r="AJ185" i="16"/>
  <c r="AB185" i="16"/>
  <c r="AN185" i="16"/>
  <c r="X132" i="16"/>
  <c r="T132" i="16"/>
  <c r="L132" i="16"/>
  <c r="AN70" i="16"/>
  <c r="T30" i="16"/>
  <c r="T25" i="16"/>
  <c r="X25" i="16"/>
  <c r="AN30" i="16"/>
  <c r="AN131" i="10"/>
  <c r="AN132" i="16"/>
  <c r="AN25" i="16"/>
  <c r="T184" i="10" l="1"/>
  <c r="P184" i="10"/>
  <c r="L184" i="10"/>
  <c r="AN184" i="10" s="1"/>
  <c r="G183" i="10"/>
  <c r="AB136" i="10"/>
  <c r="AN136" i="10" s="1"/>
  <c r="H135" i="10"/>
  <c r="H188" i="10" s="1"/>
  <c r="E135" i="10"/>
  <c r="E188" i="10" s="1"/>
  <c r="AJ25" i="10"/>
  <c r="P25" i="10"/>
  <c r="AN25" i="10" s="1"/>
  <c r="G24" i="10"/>
  <c r="G29" i="10" s="1"/>
  <c r="G73" i="10" s="1"/>
  <c r="G135" i="10" s="1"/>
  <c r="AN75" i="16"/>
  <c r="G188" i="10" l="1"/>
</calcChain>
</file>

<file path=xl/sharedStrings.xml><?xml version="1.0" encoding="utf-8"?>
<sst xmlns="http://schemas.openxmlformats.org/spreadsheetml/2006/main" count="1464" uniqueCount="206">
  <si>
    <t xml:space="preserve">Informacje ogólne o programie studiów </t>
  </si>
  <si>
    <t>KIERUNEK:</t>
  </si>
  <si>
    <t>BIOTECHNOLOGIA</t>
  </si>
  <si>
    <t>PROFIL:</t>
  </si>
  <si>
    <t>PROFIL OGÓLNOAKADEMICKI</t>
  </si>
  <si>
    <t>POZIOM STUDIÓW:</t>
  </si>
  <si>
    <t>STUDIA PIERWSZEGO STOPNIA (3,5-letnie, inżynierskie)</t>
  </si>
  <si>
    <t>FORMA STUDIÓW:</t>
  </si>
  <si>
    <t>STUDIA STACJONARNE</t>
  </si>
  <si>
    <t>Łączna liczba godzin zajęć dydaktycznych</t>
  </si>
  <si>
    <t xml:space="preserve">godz. </t>
  </si>
  <si>
    <t> </t>
  </si>
  <si>
    <t>Łączna liczba pkt. ECTS jaką student musi uzyskać w  ramach zajęć prowadzonych z bezpośrednim udziałem NA lub innych osób prowadzących zajęcia
(w przypadku studiów stacjonarnych ponad 50% z ogólnej liczby pkt. ECTS)</t>
  </si>
  <si>
    <t>pkt. ECTS</t>
  </si>
  <si>
    <t xml:space="preserve">Liczba pkt. ECTS jaką student musi uzyskać w ramach zajęć z dziedziny nauk humanistycznych lub nauk społecznych
(nie mniej niż 5 pkt. ECTS, nie dotyczy kierunków przyporządkowanych do dziedziny nauk humanistycznych lub nauk społecznych) </t>
  </si>
  <si>
    <t>Liczba pkt. ECTS za zajęcia do wyboru
(nie mniej niż 30% z ogólnej liczby pkt. ECTS)</t>
  </si>
  <si>
    <t xml:space="preserve">Zajęcia związane z prowadzoną w uczelni działalnością naukową w dyscyplinie / dyscyplinach, do których przyporządkowano kierunek studiów wskazać wyłącznie dla kierunku o profilu ogólnoakademickim
(ponad 50% z ogólnej liczby pkt. ECTS) </t>
  </si>
  <si>
    <t xml:space="preserve">Zajęcia kształtujące umiejętności praktyczne wskazać wyłacznie dla kierunku o profilu praktycznym
(ponad 50% z ogólnej liczby pkt. ECTS) </t>
  </si>
  <si>
    <t>PLAN STUDIÓW NR IV</t>
  </si>
  <si>
    <t>WYDZIAŁ ROLNICTWA I BIOTECHNOLOGII</t>
  </si>
  <si>
    <t>PROFIL KSZTAŁCENIA:</t>
  </si>
  <si>
    <t>OGÓLNOAKADEMICKI</t>
  </si>
  <si>
    <t>STUDIA PIERWSZEGO STOPNIA (inżynierskie, 3,5-letnie)</t>
  </si>
  <si>
    <t>UNIWERSYTET TECHNOLOGICZNO-PRZYRODNICZY</t>
  </si>
  <si>
    <t>……………………….</t>
  </si>
  <si>
    <t xml:space="preserve">IM. J. i J. ŚNIADECKICH </t>
  </si>
  <si>
    <t>pieczątka uczelni</t>
  </si>
  <si>
    <t>w BYDGOSZCZY</t>
  </si>
  <si>
    <t>SPECJALNOŚCI:</t>
  </si>
  <si>
    <t>1.BIOTECHNOLOGIA STOSOWANA</t>
  </si>
  <si>
    <t>2. BIOTECHNOLOGIA W PRODUKCJI ZWIERZĘCEJ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</si>
  <si>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</si>
  <si>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</si>
  <si>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</si>
  <si>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</si>
  <si>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</si>
  <si>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</si>
  <si>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</si>
  <si>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r>
      <t xml:space="preserve"> </t>
    </r>
    <r>
      <rPr>
        <b/>
        <sz val="10"/>
        <rFont val="Cambria"/>
        <family val="1"/>
        <charset val="238"/>
      </rPr>
      <t>I</t>
    </r>
  </si>
  <si>
    <t>II</t>
  </si>
  <si>
    <t>III</t>
  </si>
  <si>
    <t>IV</t>
  </si>
  <si>
    <t>V</t>
  </si>
  <si>
    <t>VI</t>
  </si>
  <si>
    <t>VII</t>
  </si>
  <si>
    <t>egza-mi-nów</t>
  </si>
  <si>
    <t>zali-czeń</t>
  </si>
  <si>
    <t>W</t>
  </si>
  <si>
    <t>Ć</t>
  </si>
  <si>
    <t xml:space="preserve">L </t>
  </si>
  <si>
    <t xml:space="preserve">P/S </t>
  </si>
  <si>
    <t>Liczba godzin w semestrze</t>
  </si>
  <si>
    <t>L</t>
  </si>
  <si>
    <t>A.</t>
  </si>
  <si>
    <t>PRZEDMIOTY  OGÓLNE - INNE WYMAGANIA</t>
  </si>
  <si>
    <t>1.</t>
  </si>
  <si>
    <r>
      <t xml:space="preserve">Język obcy kontynuowany </t>
    </r>
    <r>
      <rPr>
        <vertAlign val="superscript"/>
        <sz val="12"/>
        <rFont val="Cambria"/>
        <family val="1"/>
        <charset val="238"/>
      </rPr>
      <t>3</t>
    </r>
  </si>
  <si>
    <t>2.</t>
  </si>
  <si>
    <t>Ekonomia</t>
  </si>
  <si>
    <t>3.</t>
  </si>
  <si>
    <r>
      <t>Przedmiot humanistyczny (do wyboru)</t>
    </r>
    <r>
      <rPr>
        <vertAlign val="superscript"/>
        <sz val="12"/>
        <rFont val="Cambria"/>
        <family val="1"/>
        <charset val="238"/>
      </rPr>
      <t>4</t>
    </r>
  </si>
  <si>
    <t>4.</t>
  </si>
  <si>
    <t>Technologia informacyjna</t>
  </si>
  <si>
    <t xml:space="preserve"> </t>
  </si>
  <si>
    <t>5.</t>
  </si>
  <si>
    <t>Wychowanie fizyczne</t>
  </si>
  <si>
    <t>6.</t>
  </si>
  <si>
    <t>Ochrona własności intelektualnej i przemysłowej</t>
  </si>
  <si>
    <t>x</t>
  </si>
  <si>
    <t>7.</t>
  </si>
  <si>
    <t>Bezpieczeństwo pracy i ergonomia</t>
  </si>
  <si>
    <t xml:space="preserve">RAZEM     </t>
  </si>
  <si>
    <t>PODSUMOWANIE  ARKUSZA  1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</si>
  <si>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</si>
  <si>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</si>
  <si>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</si>
  <si>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</si>
  <si>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</si>
  <si>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</si>
  <si>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</si>
  <si>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Liczba:  </t>
  </si>
  <si>
    <t>egzaminów</t>
  </si>
  <si>
    <t>zaliczeń</t>
  </si>
  <si>
    <t>UWAGI:</t>
  </si>
  <si>
    <r>
      <t xml:space="preserve">Obowiązuje od roku akademickiego: </t>
    </r>
    <r>
      <rPr>
        <b/>
        <sz val="12"/>
        <rFont val="Cambria"/>
        <family val="1"/>
        <charset val="238"/>
      </rPr>
      <t>2013/2014</t>
    </r>
  </si>
  <si>
    <t>2019/2020</t>
  </si>
  <si>
    <t>1. Studentów obowiązuje uczestnictwo we wszystkich zajęciach typu ćw. audytoryjne, ćw. laboratoryjne, seminaria a studentów I roku obowiązuje również uczestnictwo w wykładach</t>
  </si>
  <si>
    <t xml:space="preserve">     oraz zdanie na ocenę wszystkich egzaminów i zaliczeń przewidzianych planem studiów</t>
  </si>
  <si>
    <t>Legenda:</t>
  </si>
  <si>
    <r>
      <t>2. Praktyka zawodowa po VI semestrze,</t>
    </r>
    <r>
      <rPr>
        <sz val="10"/>
        <rFont val="Cambria"/>
        <family val="1"/>
        <charset val="238"/>
      </rPr>
      <t xml:space="preserve"> ( 4 - tygodnie, zaliczenie na ocenę - 4 pkt. ECTS)</t>
    </r>
  </si>
  <si>
    <t xml:space="preserve">W </t>
  </si>
  <si>
    <t xml:space="preserve"> - wykład</t>
  </si>
  <si>
    <t>3. Język obcy kontynuowany do wyboru spośród: 1. Języka angielskiego, 2. Języka niemieckiego, 3. Języka rosyjskiego.</t>
  </si>
  <si>
    <t xml:space="preserve">Ć </t>
  </si>
  <si>
    <t xml:space="preserve"> - ćwiczenia audytoryjne</t>
  </si>
  <si>
    <t>4. Przedmiot humanistyczny do wyboru: 1. Socjologia, 2. Etyka, 3. Współczesne stosunki międzynarodowe, 4. Filozofia przyrody.</t>
  </si>
  <si>
    <t xml:space="preserve"> - ćwiczenia laboratoryjne, lektorat języków obcych</t>
  </si>
  <si>
    <t>5. Przedmiot do wyboru 1 (pozycja planu C.1.18 i C.2.18) z listy elektywów (załącznik do planu).</t>
  </si>
  <si>
    <t xml:space="preserve">P </t>
  </si>
  <si>
    <t xml:space="preserve"> - ćwiczenia projektowe</t>
  </si>
  <si>
    <t>6. Przedmiot do wyboru 2  (pozycja planu D1.13 i D2.13) z listy elektywów (załącznik do planu)</t>
  </si>
  <si>
    <t>S</t>
  </si>
  <si>
    <t xml:space="preserve"> - seminarium</t>
  </si>
  <si>
    <t>7.  Studentów obowiązuje napisanie pracy dyplomowej i egzamin dyplomowy inżynierski po VII semestrze - 15 pkt. ECTS.</t>
  </si>
  <si>
    <t xml:space="preserve">T </t>
  </si>
  <si>
    <t xml:space="preserve"> - zajęcia terenowe</t>
  </si>
  <si>
    <t xml:space="preserve"> - egzamin</t>
  </si>
  <si>
    <t>ARKUSZ 1</t>
  </si>
  <si>
    <t>1. BIOTECHNOLOGIA STOSOWANA</t>
  </si>
  <si>
    <t>B.</t>
  </si>
  <si>
    <t>PRZEDMIOTY  PODSTAWOWE</t>
  </si>
  <si>
    <t>Chemia ogólna</t>
  </si>
  <si>
    <t>Matematyka</t>
  </si>
  <si>
    <t>Chemia organiczna</t>
  </si>
  <si>
    <t>Fizyka i biofizyka</t>
  </si>
  <si>
    <t>Chemia fizyczna</t>
  </si>
  <si>
    <t>PODSUMOWANIE  ARKUSZA  1+2</t>
  </si>
  <si>
    <r>
      <t xml:space="preserve">2. Praktyka zawodowa po VI semestrze, </t>
    </r>
    <r>
      <rPr>
        <sz val="10"/>
        <rFont val="Cambria"/>
        <family val="1"/>
        <charset val="238"/>
      </rPr>
      <t>( 4 - tygodnie, zaliczenie na ocenę - 4 pkt. ECTS)</t>
    </r>
  </si>
  <si>
    <t>ARKUSZ 2</t>
  </si>
  <si>
    <t>C.1.</t>
  </si>
  <si>
    <t>PRZEDMIOTY  KIERUNKOWE</t>
  </si>
  <si>
    <t>Anatomia i histologia roślin</t>
  </si>
  <si>
    <t>Podstawy biotechnologii</t>
  </si>
  <si>
    <t>Wybrane zagadnienia z botaniki</t>
  </si>
  <si>
    <t>Wybrane zagadnienia z zoologii</t>
  </si>
  <si>
    <t>Biologia komórki</t>
  </si>
  <si>
    <t>Anatomia i histologia zwierząt</t>
  </si>
  <si>
    <t>Grafika inżynierska</t>
  </si>
  <si>
    <t>8.</t>
  </si>
  <si>
    <t>Biochemia</t>
  </si>
  <si>
    <t>9.</t>
  </si>
  <si>
    <t>Mikrobiologia ogólna</t>
  </si>
  <si>
    <t>10.</t>
  </si>
  <si>
    <t>Genetyka i hodowla roślin</t>
  </si>
  <si>
    <t>11.</t>
  </si>
  <si>
    <t>Fizjologia zwierząt</t>
  </si>
  <si>
    <t>12.</t>
  </si>
  <si>
    <t>Fizjologia roślin</t>
  </si>
  <si>
    <t>13.</t>
  </si>
  <si>
    <t>Enzymologia</t>
  </si>
  <si>
    <t>14.</t>
  </si>
  <si>
    <t>Mikrobiologia przemysłowa</t>
  </si>
  <si>
    <t>15.</t>
  </si>
  <si>
    <t>Mikologia stosowana</t>
  </si>
  <si>
    <t>16.</t>
  </si>
  <si>
    <t>Cytogenetyka</t>
  </si>
  <si>
    <t>17.</t>
  </si>
  <si>
    <t>Ekologia i ochrona środowiska</t>
  </si>
  <si>
    <t>18.</t>
  </si>
  <si>
    <r>
      <t>Przedmiot do wyboru 1</t>
    </r>
    <r>
      <rPr>
        <vertAlign val="superscript"/>
        <sz val="12"/>
        <rFont val="Cambria"/>
        <family val="1"/>
        <charset val="238"/>
      </rPr>
      <t>5</t>
    </r>
  </si>
  <si>
    <t>19.</t>
  </si>
  <si>
    <t>Biologia molekularna</t>
  </si>
  <si>
    <t>20.</t>
  </si>
  <si>
    <t>Biotechnologia drobnoustrojów</t>
  </si>
  <si>
    <t>21.</t>
  </si>
  <si>
    <t>Inżynieria bioprocesowa</t>
  </si>
  <si>
    <t>22.</t>
  </si>
  <si>
    <t>Biotechnologia w ochronie środowiska</t>
  </si>
  <si>
    <t>23.</t>
  </si>
  <si>
    <t>Aparatura procesowa (biotechnologiczna)</t>
  </si>
  <si>
    <t>24.</t>
  </si>
  <si>
    <r>
      <t>Praktyka zawodowa</t>
    </r>
    <r>
      <rPr>
        <vertAlign val="superscript"/>
        <sz val="12"/>
        <rFont val="Cambria"/>
        <family val="1"/>
        <charset val="238"/>
      </rPr>
      <t>2</t>
    </r>
  </si>
  <si>
    <t>PODSUMOWANIE  ARKUSZA  1+2+3</t>
  </si>
  <si>
    <r>
      <t xml:space="preserve">: </t>
    </r>
    <r>
      <rPr>
        <b/>
        <sz val="12"/>
        <rFont val="Cambria"/>
        <family val="1"/>
        <charset val="238"/>
      </rPr>
      <t>2019/2020</t>
    </r>
  </si>
  <si>
    <t>ARKUSZ 3</t>
  </si>
  <si>
    <t>SPECJALNOŚĆ:</t>
  </si>
  <si>
    <t>D.1.</t>
  </si>
  <si>
    <t>PRZEDMIOTY  SPECJALNOŚCIOWE</t>
  </si>
  <si>
    <t>Embriologia roślin</t>
  </si>
  <si>
    <t>Kultury tkankowe i komórkowe roślin</t>
  </si>
  <si>
    <t>Nowoczesne technologie w ogrodnictwie</t>
  </si>
  <si>
    <t>Kultury tkankowe i komórkowe zwierząt</t>
  </si>
  <si>
    <t>Biotechnologia w produkcji roślinnej</t>
  </si>
  <si>
    <t>Biotechnologia w produkcji zwierzęcej</t>
  </si>
  <si>
    <t>Użytkowanie roślin rolniczych</t>
  </si>
  <si>
    <t>Biotechnologia żywności pochodzenia roślinnego</t>
  </si>
  <si>
    <t>Podstawy przedsiębiorczości w produkcji roślinnej</t>
  </si>
  <si>
    <t>Biotechnologia przemysłowa</t>
  </si>
  <si>
    <t>Wirusologia molekularna</t>
  </si>
  <si>
    <t>Podstawy projektowania linii technologicznych</t>
  </si>
  <si>
    <r>
      <t>Przedmiot do wyboru 2</t>
    </r>
    <r>
      <rPr>
        <vertAlign val="superscript"/>
        <sz val="12"/>
        <rFont val="Cambria"/>
        <family val="1"/>
        <charset val="238"/>
      </rPr>
      <t>6</t>
    </r>
  </si>
  <si>
    <t xml:space="preserve">Seminarium dyplomowe </t>
  </si>
  <si>
    <r>
      <t>Przygotowanie i złożenie pracy dyplomowej oraz przygotowanie do egzaminu inżynierskiego</t>
    </r>
    <r>
      <rPr>
        <vertAlign val="superscript"/>
        <sz val="12"/>
        <rFont val="Cambria"/>
        <family val="1"/>
        <charset val="238"/>
      </rPr>
      <t>7</t>
    </r>
  </si>
  <si>
    <t>PODSUMOWANIE  ARKUSZA  1+2+3+4</t>
  </si>
  <si>
    <t>ARKUSZ 4</t>
  </si>
  <si>
    <t>S/T</t>
  </si>
  <si>
    <t>P/S</t>
  </si>
  <si>
    <r>
      <t xml:space="preserve">Obowiązuje od roku akademickiego: </t>
    </r>
    <r>
      <rPr>
        <b/>
        <sz val="12"/>
        <rFont val="Cambria"/>
        <family val="1"/>
        <charset val="238"/>
      </rPr>
      <t>2019/2020</t>
    </r>
  </si>
  <si>
    <r>
      <t xml:space="preserve">Obowiązuje od roku akademickiego: </t>
    </r>
    <r>
      <rPr>
        <b/>
        <sz val="11"/>
        <rFont val="Cambria"/>
        <family val="1"/>
        <charset val="238"/>
      </rPr>
      <t>2019/2020</t>
    </r>
  </si>
  <si>
    <t>C.2.</t>
  </si>
  <si>
    <r>
      <t>Przedmiot do wyboru 1</t>
    </r>
    <r>
      <rPr>
        <vertAlign val="superscript"/>
        <sz val="12"/>
        <rFont val="Cambria"/>
        <family val="1"/>
        <charset val="238"/>
      </rPr>
      <t>6</t>
    </r>
  </si>
  <si>
    <t>PODSUMOWANIE  ARKUSZA  1+2+5</t>
  </si>
  <si>
    <t>ARKUSZ 5</t>
  </si>
  <si>
    <t>D.2.</t>
  </si>
  <si>
    <t>Inżynieria komórkowa</t>
  </si>
  <si>
    <t>Hodowla zwierząt</t>
  </si>
  <si>
    <t>Embriologia zwierząt</t>
  </si>
  <si>
    <t>Biotechnologia żywności pochodzenia zwierzęcego</t>
  </si>
  <si>
    <t>Biotechnologia rozrodu zwierząt</t>
  </si>
  <si>
    <t>Podstawy przedsiębiorczości w produkcji zwierzęcej</t>
  </si>
  <si>
    <t>Projekt biotechnologiczny</t>
  </si>
  <si>
    <r>
      <t>Przedmiot do wyboru 2</t>
    </r>
    <r>
      <rPr>
        <vertAlign val="superscript"/>
        <sz val="12"/>
        <rFont val="Cambria"/>
        <family val="1"/>
        <charset val="238"/>
      </rPr>
      <t>6</t>
    </r>
    <r>
      <rPr>
        <sz val="12"/>
        <rFont val="Cambria"/>
        <family val="1"/>
        <charset val="238"/>
      </rPr>
      <t xml:space="preserve"> </t>
    </r>
    <r>
      <rPr>
        <vertAlign val="superscript"/>
        <sz val="12"/>
        <color indexed="10"/>
        <rFont val="Cambria"/>
        <family val="1"/>
        <charset val="238"/>
      </rPr>
      <t xml:space="preserve"> </t>
    </r>
  </si>
  <si>
    <r>
      <rPr>
        <sz val="12"/>
        <rFont val="Cambria"/>
        <family val="1"/>
        <charset val="238"/>
      </rPr>
      <t>Przygotowanie i złożen</t>
    </r>
    <r>
      <rPr>
        <sz val="12"/>
        <color indexed="8"/>
        <rFont val="Cambria"/>
        <family val="1"/>
      </rPr>
      <t>ie pracy dyplomowej oraz przygotowanie do egzaminu inżynierskiego</t>
    </r>
  </si>
  <si>
    <t>PODSUMOWANIE  ARKUSZA  1+2+5+6</t>
  </si>
  <si>
    <r>
      <t xml:space="preserve">Obowiązuje od roku akademickiego : </t>
    </r>
    <r>
      <rPr>
        <b/>
        <sz val="12"/>
        <rFont val="Cambria"/>
        <family val="1"/>
        <charset val="238"/>
      </rPr>
      <t>2019/2020</t>
    </r>
  </si>
  <si>
    <t>ARKUSZ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</si>
</sst>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 CE"/>
    </font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sz val="11"/>
      <name val="Cambria"/>
      <family val="1"/>
      <charset val="238"/>
    </font>
    <font>
      <b/>
      <sz val="10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sz val="9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11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sz val="12"/>
      <color indexed="12"/>
      <name val="Cambria"/>
      <family val="1"/>
      <charset val="238"/>
    </font>
    <font>
      <sz val="10"/>
      <color indexed="8"/>
      <name val="Cambria"/>
      <family val="1"/>
      <charset val="238"/>
    </font>
    <font>
      <sz val="12"/>
      <color indexed="8"/>
      <name val="Cambria"/>
      <family val="1"/>
    </font>
    <font>
      <vertAlign val="superscript"/>
      <sz val="12"/>
      <color indexed="10"/>
      <name val="Cambria"/>
      <family val="1"/>
      <charset val="238"/>
    </font>
    <font>
      <b/>
      <sz val="14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</fills>
  <borders count="106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5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left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5" fillId="4" borderId="23" xfId="0" applyFont="1" applyFill="1" applyBorder="1" applyAlignment="1">
      <alignment vertical="center"/>
    </xf>
    <xf numFmtId="0" fontId="15" fillId="0" borderId="27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0" fontId="5" fillId="0" borderId="0" xfId="0" applyFont="1"/>
    <xf numFmtId="0" fontId="17" fillId="0" borderId="16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17" fillId="5" borderId="2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20" fillId="0" borderId="5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3" borderId="36" xfId="0" applyFont="1" applyFill="1" applyBorder="1" applyAlignment="1">
      <alignment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0" xfId="0" applyFont="1"/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6" fillId="0" borderId="0" xfId="0" applyFont="1" applyFill="1" applyBorder="1" applyAlignment="1"/>
    <xf numFmtId="0" fontId="6" fillId="0" borderId="8" xfId="0" applyFont="1" applyFill="1" applyBorder="1" applyAlignment="1"/>
    <xf numFmtId="0" fontId="6" fillId="0" borderId="46" xfId="0" applyFont="1" applyFill="1" applyBorder="1" applyAlignment="1"/>
    <xf numFmtId="0" fontId="6" fillId="0" borderId="101" xfId="0" applyFont="1" applyFill="1" applyBorder="1" applyAlignment="1"/>
    <xf numFmtId="0" fontId="6" fillId="0" borderId="102" xfId="0" applyFont="1" applyFill="1" applyBorder="1" applyAlignment="1"/>
    <xf numFmtId="0" fontId="6" fillId="0" borderId="100" xfId="0" applyFont="1" applyFill="1" applyBorder="1" applyAlignment="1"/>
    <xf numFmtId="0" fontId="6" fillId="0" borderId="103" xfId="0" applyFont="1" applyFill="1" applyBorder="1" applyAlignment="1"/>
    <xf numFmtId="0" fontId="6" fillId="0" borderId="104" xfId="0" applyFont="1" applyFill="1" applyBorder="1" applyAlignment="1"/>
    <xf numFmtId="0" fontId="6" fillId="0" borderId="105" xfId="0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3" fillId="0" borderId="0" xfId="0" applyFont="1" applyFill="1" applyBorder="1" applyAlignment="1"/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6" fillId="0" borderId="42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/>
    <xf numFmtId="0" fontId="6" fillId="0" borderId="9" xfId="0" applyFont="1" applyFill="1" applyBorder="1" applyAlignment="1"/>
    <xf numFmtId="0" fontId="6" fillId="0" borderId="99" xfId="0" applyFont="1" applyFill="1" applyBorder="1" applyAlignment="1"/>
    <xf numFmtId="0" fontId="2" fillId="0" borderId="7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3" borderId="64" xfId="0" applyFont="1" applyFill="1" applyBorder="1" applyAlignment="1">
      <alignment horizontal="right" vertical="center"/>
    </xf>
    <xf numFmtId="0" fontId="4" fillId="3" borderId="6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66" xfId="0" applyFont="1" applyFill="1" applyBorder="1" applyAlignment="1">
      <alignment horizontal="right" vertical="center"/>
    </xf>
    <xf numFmtId="0" fontId="2" fillId="0" borderId="5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6" xfId="0" applyFont="1" applyBorder="1" applyAlignment="1">
      <alignment horizontal="left" vertical="center"/>
    </xf>
    <xf numFmtId="0" fontId="9" fillId="0" borderId="8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73" xfId="0" applyFont="1" applyBorder="1" applyAlignment="1">
      <alignment horizontal="left" vertical="center" wrapText="1"/>
    </xf>
    <xf numFmtId="0" fontId="13" fillId="3" borderId="74" xfId="0" applyFont="1" applyFill="1" applyBorder="1" applyAlignment="1">
      <alignment horizontal="center" vertical="center"/>
    </xf>
    <xf numFmtId="0" fontId="13" fillId="3" borderId="61" xfId="0" applyFont="1" applyFill="1" applyBorder="1" applyAlignment="1">
      <alignment horizontal="center" vertical="center"/>
    </xf>
    <xf numFmtId="0" fontId="13" fillId="3" borderId="75" xfId="0" applyFont="1" applyFill="1" applyBorder="1" applyAlignment="1">
      <alignment horizontal="center" vertical="center"/>
    </xf>
    <xf numFmtId="0" fontId="13" fillId="3" borderId="62" xfId="0" applyFont="1" applyFill="1" applyBorder="1" applyAlignment="1">
      <alignment horizontal="center" vertical="center"/>
    </xf>
    <xf numFmtId="0" fontId="13" fillId="3" borderId="76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 textRotation="90" wrapText="1"/>
    </xf>
    <xf numFmtId="0" fontId="11" fillId="0" borderId="78" xfId="0" applyFont="1" applyBorder="1" applyAlignment="1">
      <alignment horizontal="center" vertical="center" textRotation="90" wrapText="1"/>
    </xf>
    <xf numFmtId="0" fontId="11" fillId="0" borderId="62" xfId="0" applyFont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left" vertical="center"/>
    </xf>
    <xf numFmtId="0" fontId="4" fillId="0" borderId="5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72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 wrapText="1"/>
    </xf>
    <xf numFmtId="0" fontId="13" fillId="3" borderId="92" xfId="0" applyFont="1" applyFill="1" applyBorder="1" applyAlignment="1">
      <alignment horizontal="center" vertical="center"/>
    </xf>
    <xf numFmtId="0" fontId="13" fillId="3" borderId="93" xfId="0" applyFont="1" applyFill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 wrapText="1"/>
    </xf>
    <xf numFmtId="0" fontId="2" fillId="0" borderId="90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93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9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13" fillId="0" borderId="77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6" fillId="0" borderId="94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 wrapText="1"/>
    </xf>
    <xf numFmtId="0" fontId="17" fillId="0" borderId="7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21" name="Text Box 5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A09F9-80DC-40EA-B9F7-6824A2C2DA82}">
  <dimension ref="A1:U14"/>
  <sheetViews>
    <sheetView tabSelected="1" workbookViewId="0">
      <selection activeCell="A10" sqref="A10:H14"/>
    </sheetView>
  </sheetViews>
  <sheetFormatPr defaultRowHeight="12.75"/>
  <cols>
    <col min="1" max="1" width="25.85546875" customWidth="1"/>
    <col min="5" max="5" width="33" customWidth="1"/>
  </cols>
  <sheetData>
    <row r="1" spans="1:21" ht="15.75">
      <c r="A1" s="187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21" ht="15.7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</row>
    <row r="3" spans="1:21" ht="15.75">
      <c r="A3" s="187" t="s">
        <v>1</v>
      </c>
      <c r="B3" s="187" t="s">
        <v>2</v>
      </c>
      <c r="C3" s="187"/>
      <c r="D3" s="187"/>
      <c r="E3" s="187"/>
      <c r="F3" s="187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</row>
    <row r="4" spans="1:21" ht="12.75" customHeight="1">
      <c r="A4" s="156" t="s">
        <v>3</v>
      </c>
      <c r="B4" s="194" t="s">
        <v>4</v>
      </c>
      <c r="C4" s="194"/>
      <c r="D4" s="194"/>
      <c r="E4" s="194"/>
      <c r="F4" s="194"/>
      <c r="G4" s="194"/>
      <c r="H4" s="194"/>
      <c r="I4" s="194"/>
      <c r="J4" s="194"/>
      <c r="K4" s="156"/>
      <c r="L4" s="156"/>
      <c r="M4" s="156"/>
      <c r="N4" s="156"/>
      <c r="O4" s="156"/>
      <c r="P4" s="156"/>
      <c r="Q4" s="156"/>
      <c r="R4" s="156"/>
      <c r="S4" s="156"/>
      <c r="T4" s="156"/>
    </row>
    <row r="5" spans="1:21" ht="12.75" customHeight="1">
      <c r="A5" s="156" t="s">
        <v>5</v>
      </c>
      <c r="B5" s="194" t="s">
        <v>6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</row>
    <row r="6" spans="1:21" ht="12.75" customHeight="1">
      <c r="A6" s="156" t="s">
        <v>7</v>
      </c>
      <c r="B6" s="194" t="s">
        <v>8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</row>
    <row r="7" spans="1:21" ht="15.75">
      <c r="A7" s="156"/>
      <c r="B7" s="156"/>
      <c r="C7" s="156"/>
      <c r="D7" s="156"/>
      <c r="E7" s="156"/>
      <c r="F7" s="156"/>
      <c r="G7" s="156"/>
      <c r="H7" s="187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</row>
    <row r="8" spans="1:21" ht="15.75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</row>
    <row r="9" spans="1:21" ht="30.75" customHeight="1">
      <c r="A9" s="195" t="s">
        <v>9</v>
      </c>
      <c r="B9" s="196"/>
      <c r="C9" s="196"/>
      <c r="D9" s="196"/>
      <c r="E9" s="197"/>
      <c r="F9" s="157">
        <v>2300</v>
      </c>
      <c r="G9" s="157" t="s">
        <v>10</v>
      </c>
      <c r="H9" s="158" t="s">
        <v>11</v>
      </c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</row>
    <row r="10" spans="1:21" ht="99.75" customHeight="1">
      <c r="A10" s="190" t="s">
        <v>12</v>
      </c>
      <c r="B10" s="191"/>
      <c r="C10" s="191"/>
      <c r="D10" s="191"/>
      <c r="E10" s="191"/>
      <c r="F10" s="162">
        <v>191</v>
      </c>
      <c r="G10" s="163" t="s">
        <v>13</v>
      </c>
      <c r="H10" s="163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</row>
    <row r="11" spans="1:21" ht="99.75" customHeight="1">
      <c r="A11" s="190" t="s">
        <v>14</v>
      </c>
      <c r="B11" s="191"/>
      <c r="C11" s="191"/>
      <c r="D11" s="191"/>
      <c r="E11" s="191"/>
      <c r="F11" s="159">
        <v>8</v>
      </c>
      <c r="G11" s="160" t="s">
        <v>13</v>
      </c>
      <c r="H11" s="160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</row>
    <row r="12" spans="1:21" ht="99.75" customHeight="1">
      <c r="A12" s="188" t="s">
        <v>15</v>
      </c>
      <c r="B12" s="189"/>
      <c r="C12" s="189"/>
      <c r="D12" s="189"/>
      <c r="E12" s="189"/>
      <c r="F12" s="164">
        <v>68</v>
      </c>
      <c r="G12" s="161" t="s">
        <v>13</v>
      </c>
      <c r="H12" s="161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</row>
    <row r="13" spans="1:21" ht="99.75" customHeight="1">
      <c r="A13" s="190" t="s">
        <v>16</v>
      </c>
      <c r="B13" s="191"/>
      <c r="C13" s="191"/>
      <c r="D13" s="191"/>
      <c r="E13" s="191"/>
      <c r="F13" s="162">
        <v>183</v>
      </c>
      <c r="G13" s="163" t="s">
        <v>13</v>
      </c>
      <c r="H13" s="163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</row>
    <row r="14" spans="1:21" ht="99.75" customHeight="1">
      <c r="A14" s="192" t="s">
        <v>17</v>
      </c>
      <c r="B14" s="193"/>
      <c r="C14" s="193"/>
      <c r="D14" s="193"/>
      <c r="E14" s="193"/>
      <c r="F14" s="159">
        <v>0</v>
      </c>
      <c r="G14" s="160" t="s">
        <v>13</v>
      </c>
      <c r="H14" s="160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</sheetData>
  <mergeCells count="9">
    <mergeCell ref="A12:E12"/>
    <mergeCell ref="A13:E13"/>
    <mergeCell ref="A14:E14"/>
    <mergeCell ref="B4:J4"/>
    <mergeCell ref="B5:T5"/>
    <mergeCell ref="B6:T6"/>
    <mergeCell ref="A9:E9"/>
    <mergeCell ref="A10:E10"/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49"/>
  <sheetViews>
    <sheetView view="pageBreakPreview" zoomScale="84" zoomScaleNormal="40" zoomScaleSheetLayoutView="84" workbookViewId="0">
      <selection activeCell="AN1" sqref="AN1"/>
    </sheetView>
  </sheetViews>
  <sheetFormatPr defaultColWidth="11.5703125" defaultRowHeight="12.75"/>
  <cols>
    <col min="1" max="1" width="4.42578125" style="73" customWidth="1"/>
    <col min="2" max="2" width="11.5703125" style="73" customWidth="1"/>
    <col min="3" max="3" width="48.85546875" style="73" customWidth="1"/>
    <col min="4" max="4" width="5.42578125" style="73" customWidth="1"/>
    <col min="5" max="5" width="5.85546875" style="73" customWidth="1"/>
    <col min="6" max="6" width="6.28515625" style="73" customWidth="1"/>
    <col min="7" max="7" width="7.28515625" style="73" bestFit="1" customWidth="1"/>
    <col min="8" max="8" width="8.140625" style="73" customWidth="1"/>
    <col min="9" max="9" width="6.42578125" style="73" customWidth="1"/>
    <col min="10" max="10" width="7.140625" style="73" customWidth="1"/>
    <col min="11" max="11" width="6.85546875" style="73" customWidth="1"/>
    <col min="12" max="39" width="4" style="73" customWidth="1"/>
    <col min="40" max="40" width="0" style="73" hidden="1" customWidth="1"/>
    <col min="41" max="16384" width="11.5703125" style="73"/>
  </cols>
  <sheetData>
    <row r="1" spans="1:39" s="1" customFormat="1" ht="25.15" customHeight="1">
      <c r="A1" s="259"/>
      <c r="B1" s="260"/>
      <c r="C1" s="261"/>
      <c r="D1" s="262" t="s">
        <v>18</v>
      </c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4"/>
      <c r="Y1" s="264"/>
      <c r="Z1" s="264"/>
      <c r="AA1" s="265"/>
      <c r="AB1" s="270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2"/>
    </row>
    <row r="2" spans="1:39" s="1" customFormat="1" ht="25.15" customHeight="1">
      <c r="A2" s="255" t="s">
        <v>19</v>
      </c>
      <c r="B2" s="256"/>
      <c r="C2" s="257"/>
      <c r="D2" s="266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8"/>
      <c r="Y2" s="268"/>
      <c r="Z2" s="268"/>
      <c r="AA2" s="269"/>
      <c r="AB2" s="255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36"/>
    </row>
    <row r="3" spans="1:39" s="1" customFormat="1" ht="18" customHeight="1">
      <c r="A3" s="255"/>
      <c r="B3" s="256"/>
      <c r="C3" s="257"/>
      <c r="D3" s="2" t="s">
        <v>20</v>
      </c>
      <c r="E3" s="179"/>
      <c r="F3" s="179"/>
      <c r="G3" s="179"/>
      <c r="H3" s="179"/>
      <c r="I3" s="105" t="s">
        <v>21</v>
      </c>
      <c r="J3" s="3"/>
      <c r="K3" s="179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2"/>
      <c r="W3" s="2"/>
      <c r="X3" s="3"/>
      <c r="Y3" s="2"/>
      <c r="Z3" s="2"/>
      <c r="AA3" s="2"/>
      <c r="AB3" s="219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1"/>
    </row>
    <row r="4" spans="1:39" s="1" customFormat="1" ht="18" customHeight="1">
      <c r="A4" s="178"/>
      <c r="B4" s="166"/>
      <c r="C4" s="180"/>
      <c r="D4" s="2" t="s">
        <v>5</v>
      </c>
      <c r="E4" s="179"/>
      <c r="F4" s="179"/>
      <c r="G4" s="179"/>
      <c r="H4" s="179"/>
      <c r="I4" s="105" t="s">
        <v>22</v>
      </c>
      <c r="J4" s="3"/>
      <c r="K4" s="179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2"/>
      <c r="W4" s="2"/>
      <c r="X4" s="3"/>
      <c r="Y4" s="2"/>
      <c r="Z4" s="2"/>
      <c r="AA4" s="2"/>
      <c r="AB4" s="174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6"/>
    </row>
    <row r="5" spans="1:39" s="1" customFormat="1" ht="18" customHeight="1">
      <c r="A5" s="258" t="s">
        <v>23</v>
      </c>
      <c r="B5" s="256"/>
      <c r="C5" s="257"/>
      <c r="D5" s="2" t="s">
        <v>7</v>
      </c>
      <c r="E5" s="179"/>
      <c r="F5" s="179"/>
      <c r="G5" s="2"/>
      <c r="H5" s="2"/>
      <c r="I5" s="105" t="s">
        <v>8</v>
      </c>
      <c r="J5" s="3"/>
      <c r="K5" s="105"/>
      <c r="L5" s="105"/>
      <c r="M5" s="130"/>
      <c r="N5" s="179"/>
      <c r="O5" s="105"/>
      <c r="P5" s="105"/>
      <c r="Q5" s="105"/>
      <c r="R5" s="105"/>
      <c r="S5" s="105"/>
      <c r="T5" s="105"/>
      <c r="U5" s="105"/>
      <c r="V5" s="2"/>
      <c r="W5" s="2"/>
      <c r="X5" s="3"/>
      <c r="Y5" s="175"/>
      <c r="Z5" s="175"/>
      <c r="AA5" s="175"/>
      <c r="AB5" s="219" t="s">
        <v>24</v>
      </c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1"/>
    </row>
    <row r="6" spans="1:39" s="1" customFormat="1" ht="18" customHeight="1">
      <c r="A6" s="219" t="s">
        <v>25</v>
      </c>
      <c r="B6" s="220"/>
      <c r="C6" s="240"/>
      <c r="D6" s="2" t="s">
        <v>1</v>
      </c>
      <c r="E6" s="2"/>
      <c r="F6" s="2"/>
      <c r="G6" s="2"/>
      <c r="H6" s="2"/>
      <c r="I6" s="105" t="s">
        <v>2</v>
      </c>
      <c r="J6" s="3"/>
      <c r="K6" s="105"/>
      <c r="L6" s="105"/>
      <c r="M6" s="105"/>
      <c r="N6" s="179"/>
      <c r="O6" s="105"/>
      <c r="P6" s="105"/>
      <c r="Q6" s="105"/>
      <c r="R6" s="105"/>
      <c r="S6" s="105"/>
      <c r="T6" s="105"/>
      <c r="U6" s="105"/>
      <c r="V6" s="2"/>
      <c r="W6" s="2"/>
      <c r="X6" s="3"/>
      <c r="Y6" s="175"/>
      <c r="Z6" s="175"/>
      <c r="AA6" s="175"/>
      <c r="AB6" s="219" t="s">
        <v>26</v>
      </c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1"/>
    </row>
    <row r="7" spans="1:39" s="1" customFormat="1" ht="18" customHeight="1">
      <c r="A7" s="258" t="s">
        <v>27</v>
      </c>
      <c r="B7" s="256"/>
      <c r="C7" s="257"/>
      <c r="D7" s="4" t="s">
        <v>28</v>
      </c>
      <c r="E7" s="2"/>
      <c r="F7" s="2"/>
      <c r="G7" s="2"/>
      <c r="H7" s="2"/>
      <c r="I7" s="105" t="s">
        <v>29</v>
      </c>
      <c r="J7" s="3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2"/>
      <c r="W7" s="2"/>
      <c r="X7" s="3"/>
      <c r="Y7" s="2"/>
      <c r="Z7" s="2"/>
      <c r="AA7" s="2"/>
      <c r="AB7" s="258"/>
      <c r="AC7" s="256"/>
      <c r="AD7" s="256"/>
      <c r="AE7" s="256"/>
      <c r="AF7" s="256"/>
      <c r="AG7" s="256"/>
      <c r="AH7" s="256"/>
      <c r="AI7" s="256"/>
      <c r="AJ7" s="256"/>
      <c r="AK7" s="256"/>
      <c r="AL7" s="256"/>
      <c r="AM7" s="345"/>
    </row>
    <row r="8" spans="1:39" s="1" customFormat="1" ht="18" customHeight="1">
      <c r="A8" s="165"/>
      <c r="B8" s="166"/>
      <c r="C8" s="180"/>
      <c r="D8" s="4"/>
      <c r="E8" s="2"/>
      <c r="F8" s="2"/>
      <c r="G8" s="2"/>
      <c r="H8" s="2"/>
      <c r="I8" s="105" t="s">
        <v>30</v>
      </c>
      <c r="J8" s="3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2"/>
      <c r="W8" s="2"/>
      <c r="X8" s="3"/>
      <c r="Y8" s="2"/>
      <c r="Z8" s="2"/>
      <c r="AA8" s="2"/>
      <c r="AB8" s="165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7"/>
    </row>
    <row r="9" spans="1:39" s="1" customFormat="1" ht="18" customHeight="1" thickBot="1">
      <c r="A9" s="283"/>
      <c r="B9" s="284"/>
      <c r="C9" s="285"/>
      <c r="D9" s="5"/>
      <c r="E9" s="6"/>
      <c r="F9" s="6"/>
      <c r="G9" s="6"/>
      <c r="H9" s="6"/>
      <c r="I9" s="6"/>
      <c r="J9" s="6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77"/>
      <c r="W9" s="177"/>
      <c r="X9" s="6"/>
      <c r="Y9" s="181"/>
      <c r="Z9" s="181"/>
      <c r="AA9" s="181"/>
      <c r="AB9" s="216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8"/>
    </row>
    <row r="10" spans="1:39" s="1" customFormat="1" ht="10.15" customHeight="1" thickBot="1">
      <c r="A10" s="132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33"/>
      <c r="AM10" s="134"/>
    </row>
    <row r="11" spans="1:39" s="1" customFormat="1">
      <c r="A11" s="286" t="s">
        <v>31</v>
      </c>
      <c r="B11" s="228" t="s">
        <v>32</v>
      </c>
      <c r="C11" s="229"/>
      <c r="D11" s="234" t="s">
        <v>33</v>
      </c>
      <c r="E11" s="235"/>
      <c r="F11" s="236"/>
      <c r="G11" s="281" t="s">
        <v>34</v>
      </c>
      <c r="H11" s="282"/>
      <c r="I11" s="282"/>
      <c r="J11" s="282"/>
      <c r="K11" s="282"/>
      <c r="L11" s="281" t="s">
        <v>35</v>
      </c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308"/>
    </row>
    <row r="12" spans="1:39" s="1" customFormat="1">
      <c r="A12" s="287"/>
      <c r="B12" s="230"/>
      <c r="C12" s="231"/>
      <c r="D12" s="237"/>
      <c r="E12" s="238"/>
      <c r="F12" s="239"/>
      <c r="G12" s="332" t="s">
        <v>36</v>
      </c>
      <c r="H12" s="223" t="s">
        <v>37</v>
      </c>
      <c r="I12" s="223"/>
      <c r="J12" s="223"/>
      <c r="K12" s="226"/>
      <c r="L12" s="206" t="s">
        <v>38</v>
      </c>
      <c r="M12" s="210"/>
      <c r="N12" s="210"/>
      <c r="O12" s="296"/>
      <c r="P12" s="290" t="s">
        <v>39</v>
      </c>
      <c r="Q12" s="210"/>
      <c r="R12" s="210"/>
      <c r="S12" s="291"/>
      <c r="T12" s="335" t="s">
        <v>40</v>
      </c>
      <c r="U12" s="210"/>
      <c r="V12" s="210"/>
      <c r="W12" s="296"/>
      <c r="X12" s="290" t="s">
        <v>41</v>
      </c>
      <c r="Y12" s="210"/>
      <c r="Z12" s="210"/>
      <c r="AA12" s="291"/>
      <c r="AB12" s="335" t="s">
        <v>42</v>
      </c>
      <c r="AC12" s="210"/>
      <c r="AD12" s="210"/>
      <c r="AE12" s="296"/>
      <c r="AF12" s="290" t="s">
        <v>43</v>
      </c>
      <c r="AG12" s="210"/>
      <c r="AH12" s="210"/>
      <c r="AI12" s="291"/>
      <c r="AJ12" s="335" t="s">
        <v>44</v>
      </c>
      <c r="AK12" s="210"/>
      <c r="AL12" s="210"/>
      <c r="AM12" s="291"/>
    </row>
    <row r="13" spans="1:39" s="1" customFormat="1" ht="12.75" customHeight="1">
      <c r="A13" s="287"/>
      <c r="B13" s="230"/>
      <c r="C13" s="231"/>
      <c r="D13" s="322" t="s">
        <v>45</v>
      </c>
      <c r="E13" s="329" t="s">
        <v>46</v>
      </c>
      <c r="F13" s="204" t="s">
        <v>13</v>
      </c>
      <c r="G13" s="333"/>
      <c r="H13" s="223" t="s">
        <v>47</v>
      </c>
      <c r="I13" s="223" t="s">
        <v>48</v>
      </c>
      <c r="J13" s="223" t="s">
        <v>49</v>
      </c>
      <c r="K13" s="226" t="s">
        <v>50</v>
      </c>
      <c r="L13" s="198" t="s">
        <v>51</v>
      </c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200"/>
    </row>
    <row r="14" spans="1:39" s="1" customFormat="1" ht="12.75" customHeight="1">
      <c r="A14" s="287"/>
      <c r="B14" s="230"/>
      <c r="C14" s="231"/>
      <c r="D14" s="322"/>
      <c r="E14" s="330"/>
      <c r="F14" s="325"/>
      <c r="G14" s="333"/>
      <c r="H14" s="223"/>
      <c r="I14" s="223"/>
      <c r="J14" s="223"/>
      <c r="K14" s="226"/>
      <c r="L14" s="206" t="s">
        <v>47</v>
      </c>
      <c r="M14" s="210" t="s">
        <v>48</v>
      </c>
      <c r="N14" s="208" t="s">
        <v>52</v>
      </c>
      <c r="O14" s="204" t="s">
        <v>50</v>
      </c>
      <c r="P14" s="206" t="s">
        <v>47</v>
      </c>
      <c r="Q14" s="210" t="s">
        <v>48</v>
      </c>
      <c r="R14" s="208" t="s">
        <v>52</v>
      </c>
      <c r="S14" s="204" t="s">
        <v>50</v>
      </c>
      <c r="T14" s="206" t="s">
        <v>47</v>
      </c>
      <c r="U14" s="210" t="s">
        <v>48</v>
      </c>
      <c r="V14" s="208" t="s">
        <v>52</v>
      </c>
      <c r="W14" s="204" t="s">
        <v>50</v>
      </c>
      <c r="X14" s="206" t="s">
        <v>47</v>
      </c>
      <c r="Y14" s="210" t="s">
        <v>48</v>
      </c>
      <c r="Z14" s="208" t="s">
        <v>52</v>
      </c>
      <c r="AA14" s="204" t="s">
        <v>50</v>
      </c>
      <c r="AB14" s="206" t="s">
        <v>47</v>
      </c>
      <c r="AC14" s="210" t="s">
        <v>48</v>
      </c>
      <c r="AD14" s="208" t="s">
        <v>52</v>
      </c>
      <c r="AE14" s="204" t="s">
        <v>50</v>
      </c>
      <c r="AF14" s="206" t="s">
        <v>47</v>
      </c>
      <c r="AG14" s="210" t="s">
        <v>48</v>
      </c>
      <c r="AH14" s="208" t="s">
        <v>52</v>
      </c>
      <c r="AI14" s="204" t="s">
        <v>50</v>
      </c>
      <c r="AJ14" s="206" t="s">
        <v>47</v>
      </c>
      <c r="AK14" s="210" t="s">
        <v>48</v>
      </c>
      <c r="AL14" s="208" t="s">
        <v>52</v>
      </c>
      <c r="AM14" s="204" t="s">
        <v>50</v>
      </c>
    </row>
    <row r="15" spans="1:39" s="1" customFormat="1" ht="18" customHeight="1" thickBot="1">
      <c r="A15" s="288"/>
      <c r="B15" s="232"/>
      <c r="C15" s="233"/>
      <c r="D15" s="323"/>
      <c r="E15" s="331"/>
      <c r="F15" s="205"/>
      <c r="G15" s="334"/>
      <c r="H15" s="224"/>
      <c r="I15" s="224"/>
      <c r="J15" s="224"/>
      <c r="K15" s="227"/>
      <c r="L15" s="207"/>
      <c r="M15" s="211"/>
      <c r="N15" s="209"/>
      <c r="O15" s="205"/>
      <c r="P15" s="207"/>
      <c r="Q15" s="211"/>
      <c r="R15" s="209"/>
      <c r="S15" s="205"/>
      <c r="T15" s="207"/>
      <c r="U15" s="211"/>
      <c r="V15" s="209"/>
      <c r="W15" s="205"/>
      <c r="X15" s="207"/>
      <c r="Y15" s="211"/>
      <c r="Z15" s="209"/>
      <c r="AA15" s="205"/>
      <c r="AB15" s="207"/>
      <c r="AC15" s="211"/>
      <c r="AD15" s="209"/>
      <c r="AE15" s="205"/>
      <c r="AF15" s="207"/>
      <c r="AG15" s="211"/>
      <c r="AH15" s="209"/>
      <c r="AI15" s="205"/>
      <c r="AJ15" s="207"/>
      <c r="AK15" s="211"/>
      <c r="AL15" s="209"/>
      <c r="AM15" s="205"/>
    </row>
    <row r="16" spans="1:39" s="7" customFormat="1" ht="18" customHeight="1" thickBot="1">
      <c r="A16" s="120" t="s">
        <v>53</v>
      </c>
      <c r="B16" s="289" t="s">
        <v>54</v>
      </c>
      <c r="C16" s="289"/>
      <c r="D16" s="225"/>
      <c r="E16" s="225"/>
      <c r="F16" s="168"/>
      <c r="G16" s="169"/>
      <c r="H16" s="225"/>
      <c r="I16" s="225"/>
      <c r="J16" s="225"/>
      <c r="K16" s="225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7"/>
    </row>
    <row r="17" spans="1:40" s="1" customFormat="1" ht="18" customHeight="1">
      <c r="A17" s="8" t="s">
        <v>55</v>
      </c>
      <c r="B17" s="350" t="s">
        <v>56</v>
      </c>
      <c r="C17" s="260"/>
      <c r="D17" s="9"/>
      <c r="E17" s="10">
        <v>4</v>
      </c>
      <c r="F17" s="11">
        <v>4</v>
      </c>
      <c r="G17" s="12">
        <f t="shared" ref="G17:G23" si="0">SUM(H17:K17)</f>
        <v>120</v>
      </c>
      <c r="H17" s="13"/>
      <c r="I17" s="13"/>
      <c r="J17" s="13">
        <v>120</v>
      </c>
      <c r="K17" s="13"/>
      <c r="L17" s="8"/>
      <c r="M17" s="14"/>
      <c r="N17" s="14"/>
      <c r="O17" s="10"/>
      <c r="P17" s="15"/>
      <c r="Q17" s="16"/>
      <c r="R17" s="16"/>
      <c r="S17" s="11"/>
      <c r="T17" s="17"/>
      <c r="U17" s="18"/>
      <c r="V17" s="18">
        <v>30</v>
      </c>
      <c r="W17" s="19"/>
      <c r="X17" s="12"/>
      <c r="Y17" s="14"/>
      <c r="Z17" s="14">
        <v>30</v>
      </c>
      <c r="AA17" s="11"/>
      <c r="AB17" s="20"/>
      <c r="AC17" s="13"/>
      <c r="AD17" s="13">
        <v>30</v>
      </c>
      <c r="AE17" s="19"/>
      <c r="AF17" s="20"/>
      <c r="AG17" s="14"/>
      <c r="AH17" s="14">
        <v>30</v>
      </c>
      <c r="AI17" s="11"/>
      <c r="AJ17" s="12"/>
      <c r="AK17" s="14"/>
      <c r="AL17" s="14"/>
      <c r="AM17" s="11"/>
      <c r="AN17" s="119"/>
    </row>
    <row r="18" spans="1:40" s="1" customFormat="1" ht="18" customHeight="1">
      <c r="A18" s="21" t="s">
        <v>57</v>
      </c>
      <c r="B18" s="182" t="s">
        <v>58</v>
      </c>
      <c r="C18" s="101"/>
      <c r="D18" s="9"/>
      <c r="E18" s="10">
        <v>1</v>
      </c>
      <c r="F18" s="23">
        <v>2</v>
      </c>
      <c r="G18" s="24">
        <f t="shared" si="0"/>
        <v>30</v>
      </c>
      <c r="H18" s="25">
        <v>30</v>
      </c>
      <c r="I18" s="25"/>
      <c r="J18" s="25"/>
      <c r="K18" s="26"/>
      <c r="L18" s="27">
        <v>30</v>
      </c>
      <c r="M18" s="28"/>
      <c r="N18" s="28"/>
      <c r="O18" s="29"/>
      <c r="P18" s="30"/>
      <c r="Q18" s="28"/>
      <c r="R18" s="28"/>
      <c r="S18" s="31"/>
      <c r="T18" s="27"/>
      <c r="U18" s="25"/>
      <c r="V18" s="25"/>
      <c r="W18" s="32"/>
      <c r="X18" s="24"/>
      <c r="Y18" s="28"/>
      <c r="Z18" s="28"/>
      <c r="AA18" s="31"/>
      <c r="AB18" s="33"/>
      <c r="AC18" s="25"/>
      <c r="AD18" s="25"/>
      <c r="AE18" s="32"/>
      <c r="AF18" s="33"/>
      <c r="AG18" s="28"/>
      <c r="AH18" s="28"/>
      <c r="AI18" s="31"/>
      <c r="AJ18" s="24"/>
      <c r="AK18" s="28"/>
      <c r="AL18" s="28"/>
      <c r="AM18" s="31"/>
      <c r="AN18" s="119"/>
    </row>
    <row r="19" spans="1:40" s="1" customFormat="1" ht="18" customHeight="1">
      <c r="A19" s="21" t="s">
        <v>59</v>
      </c>
      <c r="B19" s="185" t="s">
        <v>60</v>
      </c>
      <c r="C19" s="102"/>
      <c r="D19" s="9"/>
      <c r="E19" s="10">
        <v>1</v>
      </c>
      <c r="F19" s="23">
        <v>2</v>
      </c>
      <c r="G19" s="24">
        <f t="shared" si="0"/>
        <v>15</v>
      </c>
      <c r="H19" s="25">
        <v>15</v>
      </c>
      <c r="I19" s="25"/>
      <c r="J19" s="25"/>
      <c r="K19" s="26"/>
      <c r="L19" s="27"/>
      <c r="M19" s="28"/>
      <c r="N19" s="28"/>
      <c r="O19" s="29"/>
      <c r="P19" s="30">
        <v>15</v>
      </c>
      <c r="Q19" s="28"/>
      <c r="R19" s="28"/>
      <c r="S19" s="31"/>
      <c r="T19" s="27"/>
      <c r="U19" s="25"/>
      <c r="V19" s="25"/>
      <c r="W19" s="32"/>
      <c r="X19" s="24"/>
      <c r="Y19" s="28"/>
      <c r="Z19" s="28"/>
      <c r="AA19" s="31"/>
      <c r="AB19" s="33"/>
      <c r="AC19" s="25"/>
      <c r="AD19" s="25"/>
      <c r="AE19" s="34"/>
      <c r="AF19" s="33"/>
      <c r="AG19" s="28"/>
      <c r="AH19" s="28"/>
      <c r="AI19" s="35"/>
      <c r="AJ19" s="24"/>
      <c r="AK19" s="28"/>
      <c r="AL19" s="28"/>
      <c r="AM19" s="35"/>
      <c r="AN19" s="119"/>
    </row>
    <row r="20" spans="1:40" s="1" customFormat="1" ht="18" customHeight="1">
      <c r="A20" s="8" t="s">
        <v>61</v>
      </c>
      <c r="B20" s="185" t="s">
        <v>62</v>
      </c>
      <c r="C20" s="102"/>
      <c r="D20" s="36"/>
      <c r="E20" s="37">
        <v>1</v>
      </c>
      <c r="F20" s="38">
        <v>2</v>
      </c>
      <c r="G20" s="33">
        <f t="shared" si="0"/>
        <v>30</v>
      </c>
      <c r="H20" s="25">
        <v>15</v>
      </c>
      <c r="I20" s="25"/>
      <c r="J20" s="25">
        <v>15</v>
      </c>
      <c r="K20" s="26"/>
      <c r="L20" s="27">
        <v>15</v>
      </c>
      <c r="M20" s="25"/>
      <c r="N20" s="25">
        <v>15</v>
      </c>
      <c r="O20" s="26"/>
      <c r="P20" s="27" t="s">
        <v>63</v>
      </c>
      <c r="Q20" s="25"/>
      <c r="R20" s="25" t="s">
        <v>63</v>
      </c>
      <c r="S20" s="32"/>
      <c r="T20" s="27"/>
      <c r="U20" s="25"/>
      <c r="V20" s="25"/>
      <c r="W20" s="32"/>
      <c r="X20" s="33"/>
      <c r="Y20" s="25"/>
      <c r="Z20" s="25"/>
      <c r="AA20" s="32"/>
      <c r="AB20" s="33"/>
      <c r="AC20" s="25"/>
      <c r="AD20" s="25"/>
      <c r="AE20" s="34"/>
      <c r="AF20" s="33"/>
      <c r="AG20" s="25"/>
      <c r="AH20" s="25"/>
      <c r="AI20" s="34"/>
      <c r="AJ20" s="33"/>
      <c r="AK20" s="25"/>
      <c r="AL20" s="25"/>
      <c r="AM20" s="34"/>
      <c r="AN20" s="119"/>
    </row>
    <row r="21" spans="1:40" s="1" customFormat="1" ht="18" customHeight="1">
      <c r="A21" s="8" t="s">
        <v>64</v>
      </c>
      <c r="B21" s="103" t="s">
        <v>65</v>
      </c>
      <c r="C21" s="2"/>
      <c r="D21" s="36"/>
      <c r="E21" s="37">
        <v>2</v>
      </c>
      <c r="F21" s="38">
        <v>0</v>
      </c>
      <c r="G21" s="33">
        <f t="shared" si="0"/>
        <v>60</v>
      </c>
      <c r="H21" s="25"/>
      <c r="I21" s="25">
        <v>60</v>
      </c>
      <c r="J21" s="25"/>
      <c r="K21" s="26"/>
      <c r="L21" s="27"/>
      <c r="M21" s="25"/>
      <c r="N21" s="25"/>
      <c r="O21" s="26"/>
      <c r="P21" s="27"/>
      <c r="Q21" s="25"/>
      <c r="R21" s="25"/>
      <c r="S21" s="32"/>
      <c r="T21" s="27"/>
      <c r="U21" s="25">
        <v>30</v>
      </c>
      <c r="V21" s="25"/>
      <c r="W21" s="32"/>
      <c r="X21" s="33"/>
      <c r="Y21" s="25">
        <v>30</v>
      </c>
      <c r="Z21" s="25"/>
      <c r="AA21" s="32"/>
      <c r="AB21" s="33"/>
      <c r="AC21" s="25"/>
      <c r="AD21" s="25"/>
      <c r="AE21" s="34"/>
      <c r="AF21" s="33"/>
      <c r="AG21" s="25"/>
      <c r="AH21" s="25"/>
      <c r="AI21" s="34"/>
      <c r="AJ21" s="33"/>
      <c r="AK21" s="25"/>
      <c r="AL21" s="25"/>
      <c r="AM21" s="34"/>
      <c r="AN21" s="119"/>
    </row>
    <row r="22" spans="1:40" s="1" customFormat="1" ht="18" customHeight="1">
      <c r="A22" s="8" t="s">
        <v>66</v>
      </c>
      <c r="B22" s="182" t="s">
        <v>67</v>
      </c>
      <c r="C22" s="184"/>
      <c r="D22" s="36"/>
      <c r="E22" s="37">
        <v>1</v>
      </c>
      <c r="F22" s="38">
        <v>1</v>
      </c>
      <c r="G22" s="33">
        <f t="shared" si="0"/>
        <v>8</v>
      </c>
      <c r="H22" s="25">
        <v>8</v>
      </c>
      <c r="I22" s="25"/>
      <c r="J22" s="25"/>
      <c r="K22" s="26"/>
      <c r="L22" s="27"/>
      <c r="M22" s="25"/>
      <c r="N22" s="25"/>
      <c r="O22" s="26"/>
      <c r="P22" s="27"/>
      <c r="Q22" s="25"/>
      <c r="R22" s="25"/>
      <c r="S22" s="32"/>
      <c r="T22" s="27"/>
      <c r="U22" s="25"/>
      <c r="V22" s="25"/>
      <c r="W22" s="32"/>
      <c r="X22" s="33"/>
      <c r="Y22" s="25"/>
      <c r="Z22" s="25"/>
      <c r="AA22" s="32"/>
      <c r="AB22" s="33"/>
      <c r="AC22" s="25"/>
      <c r="AD22" s="25"/>
      <c r="AE22" s="34"/>
      <c r="AF22" s="33"/>
      <c r="AG22" s="25"/>
      <c r="AH22" s="25"/>
      <c r="AI22" s="34"/>
      <c r="AJ22" s="33" t="s">
        <v>68</v>
      </c>
      <c r="AK22" s="25"/>
      <c r="AL22" s="25"/>
      <c r="AM22" s="34"/>
      <c r="AN22" s="119"/>
    </row>
    <row r="23" spans="1:40" s="1" customFormat="1" ht="18" customHeight="1" thickBot="1">
      <c r="A23" s="8" t="s">
        <v>69</v>
      </c>
      <c r="B23" s="182" t="s">
        <v>70</v>
      </c>
      <c r="C23" s="183"/>
      <c r="D23" s="36"/>
      <c r="E23" s="37">
        <v>1</v>
      </c>
      <c r="F23" s="38">
        <v>1</v>
      </c>
      <c r="G23" s="33">
        <f t="shared" si="0"/>
        <v>8</v>
      </c>
      <c r="H23" s="25">
        <v>8</v>
      </c>
      <c r="I23" s="25"/>
      <c r="J23" s="25"/>
      <c r="K23" s="26"/>
      <c r="L23" s="27" t="s">
        <v>68</v>
      </c>
      <c r="M23" s="25"/>
      <c r="N23" s="25"/>
      <c r="O23" s="26"/>
      <c r="P23" s="27"/>
      <c r="Q23" s="25"/>
      <c r="R23" s="25"/>
      <c r="S23" s="32"/>
      <c r="T23" s="27"/>
      <c r="U23" s="25"/>
      <c r="V23" s="25"/>
      <c r="W23" s="32"/>
      <c r="X23" s="33"/>
      <c r="Y23" s="25"/>
      <c r="Z23" s="25"/>
      <c r="AA23" s="32"/>
      <c r="AB23" s="33"/>
      <c r="AC23" s="25"/>
      <c r="AD23" s="25"/>
      <c r="AE23" s="34"/>
      <c r="AF23" s="33"/>
      <c r="AG23" s="25"/>
      <c r="AH23" s="25"/>
      <c r="AI23" s="34"/>
      <c r="AJ23" s="33"/>
      <c r="AK23" s="25"/>
      <c r="AL23" s="25"/>
      <c r="AM23" s="34"/>
      <c r="AN23" s="119"/>
    </row>
    <row r="24" spans="1:40" s="1" customFormat="1" ht="13.5" thickTop="1">
      <c r="A24" s="135"/>
      <c r="B24" s="241" t="s">
        <v>71</v>
      </c>
      <c r="C24" s="242"/>
      <c r="D24" s="326">
        <f t="shared" ref="D24:AM24" si="1">SUM(D17:D23)</f>
        <v>0</v>
      </c>
      <c r="E24" s="279">
        <f t="shared" si="1"/>
        <v>11</v>
      </c>
      <c r="F24" s="275">
        <f t="shared" si="1"/>
        <v>12</v>
      </c>
      <c r="G24" s="277">
        <f t="shared" si="1"/>
        <v>271</v>
      </c>
      <c r="H24" s="279">
        <f t="shared" si="1"/>
        <v>76</v>
      </c>
      <c r="I24" s="279">
        <f t="shared" si="1"/>
        <v>60</v>
      </c>
      <c r="J24" s="279">
        <f t="shared" si="1"/>
        <v>135</v>
      </c>
      <c r="K24" s="275">
        <f t="shared" si="1"/>
        <v>0</v>
      </c>
      <c r="L24" s="136">
        <f t="shared" si="1"/>
        <v>45</v>
      </c>
      <c r="M24" s="137">
        <f t="shared" si="1"/>
        <v>0</v>
      </c>
      <c r="N24" s="137">
        <f t="shared" si="1"/>
        <v>15</v>
      </c>
      <c r="O24" s="138">
        <f t="shared" si="1"/>
        <v>0</v>
      </c>
      <c r="P24" s="136">
        <f t="shared" si="1"/>
        <v>15</v>
      </c>
      <c r="Q24" s="137">
        <f t="shared" si="1"/>
        <v>0</v>
      </c>
      <c r="R24" s="137">
        <f t="shared" si="1"/>
        <v>0</v>
      </c>
      <c r="S24" s="139">
        <f t="shared" si="1"/>
        <v>0</v>
      </c>
      <c r="T24" s="136">
        <f t="shared" si="1"/>
        <v>0</v>
      </c>
      <c r="U24" s="137">
        <f t="shared" si="1"/>
        <v>30</v>
      </c>
      <c r="V24" s="137">
        <f t="shared" si="1"/>
        <v>30</v>
      </c>
      <c r="W24" s="139">
        <f t="shared" si="1"/>
        <v>0</v>
      </c>
      <c r="X24" s="140">
        <f t="shared" si="1"/>
        <v>0</v>
      </c>
      <c r="Y24" s="137">
        <f t="shared" si="1"/>
        <v>30</v>
      </c>
      <c r="Z24" s="137">
        <f t="shared" si="1"/>
        <v>30</v>
      </c>
      <c r="AA24" s="139">
        <f t="shared" si="1"/>
        <v>0</v>
      </c>
      <c r="AB24" s="140">
        <f t="shared" si="1"/>
        <v>0</v>
      </c>
      <c r="AC24" s="137">
        <f t="shared" si="1"/>
        <v>0</v>
      </c>
      <c r="AD24" s="137">
        <f t="shared" si="1"/>
        <v>30</v>
      </c>
      <c r="AE24" s="139">
        <f t="shared" si="1"/>
        <v>0</v>
      </c>
      <c r="AF24" s="136">
        <f t="shared" si="1"/>
        <v>0</v>
      </c>
      <c r="AG24" s="137">
        <f t="shared" si="1"/>
        <v>0</v>
      </c>
      <c r="AH24" s="137">
        <f t="shared" si="1"/>
        <v>30</v>
      </c>
      <c r="AI24" s="139">
        <f t="shared" si="1"/>
        <v>0</v>
      </c>
      <c r="AJ24" s="140">
        <f t="shared" si="1"/>
        <v>0</v>
      </c>
      <c r="AK24" s="137">
        <f t="shared" si="1"/>
        <v>0</v>
      </c>
      <c r="AL24" s="137">
        <f t="shared" si="1"/>
        <v>0</v>
      </c>
      <c r="AM24" s="139">
        <f t="shared" si="1"/>
        <v>0</v>
      </c>
      <c r="AN24" s="119"/>
    </row>
    <row r="25" spans="1:40" s="1" customFormat="1" ht="13.5" thickBot="1">
      <c r="A25" s="141"/>
      <c r="B25" s="243"/>
      <c r="C25" s="244"/>
      <c r="D25" s="327"/>
      <c r="E25" s="280"/>
      <c r="F25" s="276"/>
      <c r="G25" s="278"/>
      <c r="H25" s="280"/>
      <c r="I25" s="280"/>
      <c r="J25" s="280"/>
      <c r="K25" s="276"/>
      <c r="L25" s="201">
        <f>SUM(L24:O24)</f>
        <v>60</v>
      </c>
      <c r="M25" s="202"/>
      <c r="N25" s="202"/>
      <c r="O25" s="203"/>
      <c r="P25" s="201">
        <f>SUM(P24:S24)</f>
        <v>15</v>
      </c>
      <c r="Q25" s="202"/>
      <c r="R25" s="202"/>
      <c r="S25" s="203"/>
      <c r="T25" s="201">
        <f>SUM(T24:W24)</f>
        <v>60</v>
      </c>
      <c r="U25" s="202"/>
      <c r="V25" s="202"/>
      <c r="W25" s="203"/>
      <c r="X25" s="201">
        <f>SUM(X24:AA24)</f>
        <v>60</v>
      </c>
      <c r="Y25" s="202"/>
      <c r="Z25" s="202"/>
      <c r="AA25" s="203"/>
      <c r="AB25" s="201">
        <f>SUM(AB24:AE24)</f>
        <v>30</v>
      </c>
      <c r="AC25" s="202"/>
      <c r="AD25" s="202"/>
      <c r="AE25" s="203"/>
      <c r="AF25" s="201">
        <f>SUM(AF24:AI24)</f>
        <v>30</v>
      </c>
      <c r="AG25" s="202"/>
      <c r="AH25" s="202"/>
      <c r="AI25" s="203"/>
      <c r="AJ25" s="201">
        <f>SUM(AJ24:AM24)</f>
        <v>0</v>
      </c>
      <c r="AK25" s="202"/>
      <c r="AL25" s="202"/>
      <c r="AM25" s="203"/>
      <c r="AN25" s="119">
        <f>SUM(L25:AI25)*15+10</f>
        <v>3835</v>
      </c>
    </row>
    <row r="26" spans="1:40" s="1" customFormat="1" ht="12.75" customHeight="1">
      <c r="A26" s="318" t="s">
        <v>72</v>
      </c>
      <c r="B26" s="319"/>
      <c r="C26" s="320"/>
      <c r="D26" s="321" t="s">
        <v>45</v>
      </c>
      <c r="E26" s="324" t="s">
        <v>46</v>
      </c>
      <c r="F26" s="204" t="s">
        <v>13</v>
      </c>
      <c r="G26" s="328" t="s">
        <v>36</v>
      </c>
      <c r="H26" s="223" t="s">
        <v>47</v>
      </c>
      <c r="I26" s="223" t="s">
        <v>48</v>
      </c>
      <c r="J26" s="223" t="s">
        <v>49</v>
      </c>
      <c r="K26" s="226" t="s">
        <v>50</v>
      </c>
      <c r="L26" s="311" t="s">
        <v>73</v>
      </c>
      <c r="M26" s="312"/>
      <c r="N26" s="312"/>
      <c r="O26" s="313"/>
      <c r="P26" s="311" t="s">
        <v>74</v>
      </c>
      <c r="Q26" s="312"/>
      <c r="R26" s="312"/>
      <c r="S26" s="313"/>
      <c r="T26" s="311" t="s">
        <v>75</v>
      </c>
      <c r="U26" s="312"/>
      <c r="V26" s="312"/>
      <c r="W26" s="313"/>
      <c r="X26" s="311" t="s">
        <v>76</v>
      </c>
      <c r="Y26" s="312"/>
      <c r="Z26" s="312"/>
      <c r="AA26" s="313"/>
      <c r="AB26" s="311" t="s">
        <v>77</v>
      </c>
      <c r="AC26" s="312"/>
      <c r="AD26" s="312"/>
      <c r="AE26" s="313"/>
      <c r="AF26" s="311" t="s">
        <v>78</v>
      </c>
      <c r="AG26" s="312"/>
      <c r="AH26" s="312"/>
      <c r="AI26" s="313"/>
      <c r="AJ26" s="311" t="s">
        <v>79</v>
      </c>
      <c r="AK26" s="312"/>
      <c r="AL26" s="312"/>
      <c r="AM26" s="313"/>
      <c r="AN26" s="119"/>
    </row>
    <row r="27" spans="1:40" s="1" customFormat="1" ht="12.75" customHeight="1">
      <c r="A27" s="318"/>
      <c r="B27" s="319"/>
      <c r="C27" s="320"/>
      <c r="D27" s="322"/>
      <c r="E27" s="324"/>
      <c r="F27" s="325"/>
      <c r="G27" s="328"/>
      <c r="H27" s="223"/>
      <c r="I27" s="223"/>
      <c r="J27" s="223"/>
      <c r="K27" s="226"/>
      <c r="L27" s="206" t="s">
        <v>47</v>
      </c>
      <c r="M27" s="210" t="s">
        <v>48</v>
      </c>
      <c r="N27" s="208" t="s">
        <v>52</v>
      </c>
      <c r="O27" s="204" t="s">
        <v>50</v>
      </c>
      <c r="P27" s="206" t="s">
        <v>47</v>
      </c>
      <c r="Q27" s="210" t="s">
        <v>48</v>
      </c>
      <c r="R27" s="208" t="s">
        <v>52</v>
      </c>
      <c r="S27" s="204" t="s">
        <v>50</v>
      </c>
      <c r="T27" s="206" t="s">
        <v>47</v>
      </c>
      <c r="U27" s="210" t="s">
        <v>48</v>
      </c>
      <c r="V27" s="208" t="s">
        <v>52</v>
      </c>
      <c r="W27" s="204" t="s">
        <v>50</v>
      </c>
      <c r="X27" s="206" t="s">
        <v>47</v>
      </c>
      <c r="Y27" s="210" t="s">
        <v>48</v>
      </c>
      <c r="Z27" s="208" t="s">
        <v>52</v>
      </c>
      <c r="AA27" s="204" t="s">
        <v>50</v>
      </c>
      <c r="AB27" s="206" t="s">
        <v>47</v>
      </c>
      <c r="AC27" s="210" t="s">
        <v>48</v>
      </c>
      <c r="AD27" s="208" t="s">
        <v>52</v>
      </c>
      <c r="AE27" s="204" t="s">
        <v>50</v>
      </c>
      <c r="AF27" s="206" t="s">
        <v>47</v>
      </c>
      <c r="AG27" s="210" t="s">
        <v>48</v>
      </c>
      <c r="AH27" s="208" t="s">
        <v>52</v>
      </c>
      <c r="AI27" s="204" t="s">
        <v>50</v>
      </c>
      <c r="AJ27" s="206" t="s">
        <v>47</v>
      </c>
      <c r="AK27" s="210" t="s">
        <v>48</v>
      </c>
      <c r="AL27" s="208" t="s">
        <v>52</v>
      </c>
      <c r="AM27" s="204" t="s">
        <v>50</v>
      </c>
      <c r="AN27" s="119"/>
    </row>
    <row r="28" spans="1:40" s="1" customFormat="1" ht="16.899999999999999" customHeight="1" thickBot="1">
      <c r="A28" s="318"/>
      <c r="B28" s="319"/>
      <c r="C28" s="320"/>
      <c r="D28" s="323"/>
      <c r="E28" s="209"/>
      <c r="F28" s="205"/>
      <c r="G28" s="207"/>
      <c r="H28" s="224"/>
      <c r="I28" s="224"/>
      <c r="J28" s="224"/>
      <c r="K28" s="227"/>
      <c r="L28" s="207"/>
      <c r="M28" s="211"/>
      <c r="N28" s="209"/>
      <c r="O28" s="205"/>
      <c r="P28" s="207"/>
      <c r="Q28" s="211"/>
      <c r="R28" s="209"/>
      <c r="S28" s="205"/>
      <c r="T28" s="207"/>
      <c r="U28" s="211"/>
      <c r="V28" s="209"/>
      <c r="W28" s="205"/>
      <c r="X28" s="207"/>
      <c r="Y28" s="211"/>
      <c r="Z28" s="209"/>
      <c r="AA28" s="205"/>
      <c r="AB28" s="207"/>
      <c r="AC28" s="211"/>
      <c r="AD28" s="209"/>
      <c r="AE28" s="205"/>
      <c r="AF28" s="207"/>
      <c r="AG28" s="211"/>
      <c r="AH28" s="209"/>
      <c r="AI28" s="205"/>
      <c r="AJ28" s="207"/>
      <c r="AK28" s="211"/>
      <c r="AL28" s="209"/>
      <c r="AM28" s="205"/>
      <c r="AN28" s="119"/>
    </row>
    <row r="29" spans="1:40" s="1" customFormat="1" ht="13.15" customHeight="1">
      <c r="A29" s="318"/>
      <c r="B29" s="319"/>
      <c r="C29" s="320"/>
      <c r="D29" s="340">
        <f t="shared" ref="D29:AM29" si="2">SUM(D24)</f>
        <v>0</v>
      </c>
      <c r="E29" s="314">
        <f t="shared" si="2"/>
        <v>11</v>
      </c>
      <c r="F29" s="309">
        <f t="shared" si="2"/>
        <v>12</v>
      </c>
      <c r="G29" s="348">
        <f t="shared" si="2"/>
        <v>271</v>
      </c>
      <c r="H29" s="314">
        <f t="shared" si="2"/>
        <v>76</v>
      </c>
      <c r="I29" s="314">
        <f t="shared" si="2"/>
        <v>60</v>
      </c>
      <c r="J29" s="314">
        <f t="shared" si="2"/>
        <v>135</v>
      </c>
      <c r="K29" s="314">
        <f t="shared" si="2"/>
        <v>0</v>
      </c>
      <c r="L29" s="54">
        <f t="shared" si="2"/>
        <v>45</v>
      </c>
      <c r="M29" s="55">
        <f t="shared" si="2"/>
        <v>0</v>
      </c>
      <c r="N29" s="55">
        <f t="shared" si="2"/>
        <v>15</v>
      </c>
      <c r="O29" s="56">
        <f t="shared" si="2"/>
        <v>0</v>
      </c>
      <c r="P29" s="54">
        <f t="shared" si="2"/>
        <v>15</v>
      </c>
      <c r="Q29" s="55">
        <f t="shared" si="2"/>
        <v>0</v>
      </c>
      <c r="R29" s="55">
        <f t="shared" si="2"/>
        <v>0</v>
      </c>
      <c r="S29" s="57">
        <f t="shared" si="2"/>
        <v>0</v>
      </c>
      <c r="T29" s="58">
        <f t="shared" si="2"/>
        <v>0</v>
      </c>
      <c r="U29" s="55">
        <f t="shared" si="2"/>
        <v>30</v>
      </c>
      <c r="V29" s="55">
        <f t="shared" si="2"/>
        <v>30</v>
      </c>
      <c r="W29" s="56">
        <f t="shared" si="2"/>
        <v>0</v>
      </c>
      <c r="X29" s="54">
        <f t="shared" si="2"/>
        <v>0</v>
      </c>
      <c r="Y29" s="55">
        <f t="shared" si="2"/>
        <v>30</v>
      </c>
      <c r="Z29" s="55">
        <f t="shared" si="2"/>
        <v>30</v>
      </c>
      <c r="AA29" s="57">
        <f t="shared" si="2"/>
        <v>0</v>
      </c>
      <c r="AB29" s="58">
        <f t="shared" si="2"/>
        <v>0</v>
      </c>
      <c r="AC29" s="55">
        <f t="shared" si="2"/>
        <v>0</v>
      </c>
      <c r="AD29" s="55">
        <f t="shared" si="2"/>
        <v>30</v>
      </c>
      <c r="AE29" s="56">
        <f t="shared" si="2"/>
        <v>0</v>
      </c>
      <c r="AF29" s="54">
        <f t="shared" si="2"/>
        <v>0</v>
      </c>
      <c r="AG29" s="55">
        <f t="shared" si="2"/>
        <v>0</v>
      </c>
      <c r="AH29" s="55">
        <f t="shared" si="2"/>
        <v>30</v>
      </c>
      <c r="AI29" s="57">
        <f t="shared" si="2"/>
        <v>0</v>
      </c>
      <c r="AJ29" s="58">
        <f t="shared" si="2"/>
        <v>0</v>
      </c>
      <c r="AK29" s="55">
        <f t="shared" si="2"/>
        <v>0</v>
      </c>
      <c r="AL29" s="55">
        <f t="shared" si="2"/>
        <v>0</v>
      </c>
      <c r="AM29" s="57">
        <f t="shared" si="2"/>
        <v>0</v>
      </c>
      <c r="AN29" s="119"/>
    </row>
    <row r="30" spans="1:40" s="1" customFormat="1" ht="13.5" customHeight="1" thickBot="1">
      <c r="A30" s="318"/>
      <c r="B30" s="319"/>
      <c r="C30" s="320"/>
      <c r="D30" s="341"/>
      <c r="E30" s="315"/>
      <c r="F30" s="310"/>
      <c r="G30" s="349"/>
      <c r="H30" s="315"/>
      <c r="I30" s="315"/>
      <c r="J30" s="315"/>
      <c r="K30" s="315"/>
      <c r="L30" s="252">
        <f>SUM(L29:O29)</f>
        <v>60</v>
      </c>
      <c r="M30" s="253"/>
      <c r="N30" s="253"/>
      <c r="O30" s="254"/>
      <c r="P30" s="252">
        <f>SUM(P29:S29)</f>
        <v>15</v>
      </c>
      <c r="Q30" s="253"/>
      <c r="R30" s="253"/>
      <c r="S30" s="254"/>
      <c r="T30" s="252">
        <f>SUM(T29:W29)</f>
        <v>60</v>
      </c>
      <c r="U30" s="253"/>
      <c r="V30" s="253"/>
      <c r="W30" s="254"/>
      <c r="X30" s="252">
        <f>SUM(X29:AA29)</f>
        <v>60</v>
      </c>
      <c r="Y30" s="253"/>
      <c r="Z30" s="253"/>
      <c r="AA30" s="254"/>
      <c r="AB30" s="252">
        <f>SUM(AB29:AE29)</f>
        <v>30</v>
      </c>
      <c r="AC30" s="253"/>
      <c r="AD30" s="253"/>
      <c r="AE30" s="254"/>
      <c r="AF30" s="252">
        <f>SUM(AF29:AI29)</f>
        <v>30</v>
      </c>
      <c r="AG30" s="253"/>
      <c r="AH30" s="253"/>
      <c r="AI30" s="254"/>
      <c r="AJ30" s="252">
        <f>SUM(AJ29:AM29)</f>
        <v>0</v>
      </c>
      <c r="AK30" s="253"/>
      <c r="AL30" s="253"/>
      <c r="AM30" s="254"/>
      <c r="AN30" s="119">
        <f>SUM(L30:AI30)*15+10</f>
        <v>3835</v>
      </c>
    </row>
    <row r="31" spans="1:40" s="1" customFormat="1">
      <c r="A31" s="318"/>
      <c r="B31" s="319"/>
      <c r="C31" s="320"/>
      <c r="D31" s="299" t="s">
        <v>80</v>
      </c>
      <c r="E31" s="271"/>
      <c r="F31" s="300"/>
      <c r="G31" s="307" t="s">
        <v>81</v>
      </c>
      <c r="H31" s="282"/>
      <c r="I31" s="282"/>
      <c r="J31" s="282"/>
      <c r="K31" s="308"/>
      <c r="L31" s="249">
        <v>0</v>
      </c>
      <c r="M31" s="250"/>
      <c r="N31" s="250"/>
      <c r="O31" s="251"/>
      <c r="P31" s="249">
        <v>0</v>
      </c>
      <c r="Q31" s="250"/>
      <c r="R31" s="250"/>
      <c r="S31" s="251"/>
      <c r="T31" s="249">
        <v>0</v>
      </c>
      <c r="U31" s="250"/>
      <c r="V31" s="250"/>
      <c r="W31" s="251"/>
      <c r="X31" s="249">
        <v>0</v>
      </c>
      <c r="Y31" s="250"/>
      <c r="Z31" s="250"/>
      <c r="AA31" s="251"/>
      <c r="AB31" s="249">
        <v>0</v>
      </c>
      <c r="AC31" s="250"/>
      <c r="AD31" s="250"/>
      <c r="AE31" s="251"/>
      <c r="AF31" s="249">
        <v>0</v>
      </c>
      <c r="AG31" s="250"/>
      <c r="AH31" s="250"/>
      <c r="AI31" s="251"/>
      <c r="AJ31" s="249">
        <v>0</v>
      </c>
      <c r="AK31" s="250"/>
      <c r="AL31" s="250"/>
      <c r="AM31" s="251"/>
      <c r="AN31" s="119">
        <f>SUM(L31:AM31)</f>
        <v>0</v>
      </c>
    </row>
    <row r="32" spans="1:40" s="1" customFormat="1">
      <c r="A32" s="318"/>
      <c r="B32" s="319"/>
      <c r="C32" s="320"/>
      <c r="D32" s="301"/>
      <c r="E32" s="302"/>
      <c r="F32" s="303"/>
      <c r="G32" s="296" t="s">
        <v>82</v>
      </c>
      <c r="H32" s="297"/>
      <c r="I32" s="297"/>
      <c r="J32" s="297"/>
      <c r="K32" s="298"/>
      <c r="L32" s="292">
        <v>3</v>
      </c>
      <c r="M32" s="293"/>
      <c r="N32" s="293"/>
      <c r="O32" s="294"/>
      <c r="P32" s="292">
        <v>1</v>
      </c>
      <c r="Q32" s="293"/>
      <c r="R32" s="293"/>
      <c r="S32" s="294"/>
      <c r="T32" s="292">
        <v>2</v>
      </c>
      <c r="U32" s="293"/>
      <c r="V32" s="293"/>
      <c r="W32" s="294"/>
      <c r="X32" s="292">
        <v>2</v>
      </c>
      <c r="Y32" s="293"/>
      <c r="Z32" s="293"/>
      <c r="AA32" s="294"/>
      <c r="AB32" s="292">
        <v>1</v>
      </c>
      <c r="AC32" s="293"/>
      <c r="AD32" s="293"/>
      <c r="AE32" s="294"/>
      <c r="AF32" s="292">
        <v>2</v>
      </c>
      <c r="AG32" s="293"/>
      <c r="AH32" s="293"/>
      <c r="AI32" s="294"/>
      <c r="AJ32" s="292">
        <v>1</v>
      </c>
      <c r="AK32" s="293"/>
      <c r="AL32" s="293"/>
      <c r="AM32" s="294"/>
      <c r="AN32" s="119">
        <f>SUM(L32:AM32)</f>
        <v>12</v>
      </c>
    </row>
    <row r="33" spans="1:40" s="1" customFormat="1" ht="13.5" thickBot="1">
      <c r="A33" s="318"/>
      <c r="B33" s="319"/>
      <c r="C33" s="320"/>
      <c r="D33" s="304"/>
      <c r="E33" s="305"/>
      <c r="F33" s="306"/>
      <c r="G33" s="296" t="s">
        <v>13</v>
      </c>
      <c r="H33" s="297"/>
      <c r="I33" s="297"/>
      <c r="J33" s="297"/>
      <c r="K33" s="298"/>
      <c r="L33" s="222">
        <v>5</v>
      </c>
      <c r="M33" s="222"/>
      <c r="N33" s="222"/>
      <c r="O33" s="222"/>
      <c r="P33" s="222">
        <v>2</v>
      </c>
      <c r="Q33" s="222"/>
      <c r="R33" s="222"/>
      <c r="S33" s="222"/>
      <c r="T33" s="222">
        <v>1</v>
      </c>
      <c r="U33" s="222"/>
      <c r="V33" s="222"/>
      <c r="W33" s="222"/>
      <c r="X33" s="222">
        <v>1</v>
      </c>
      <c r="Y33" s="222"/>
      <c r="Z33" s="222"/>
      <c r="AA33" s="222"/>
      <c r="AB33" s="222">
        <v>1</v>
      </c>
      <c r="AC33" s="222"/>
      <c r="AD33" s="222"/>
      <c r="AE33" s="222"/>
      <c r="AF33" s="222">
        <v>1</v>
      </c>
      <c r="AG33" s="222"/>
      <c r="AH33" s="222"/>
      <c r="AI33" s="222"/>
      <c r="AJ33" s="222">
        <v>1</v>
      </c>
      <c r="AK33" s="222"/>
      <c r="AL33" s="222"/>
      <c r="AM33" s="222"/>
      <c r="AN33" s="119">
        <f>SUM(L33:AM33)</f>
        <v>12</v>
      </c>
    </row>
    <row r="34" spans="1:40" s="1" customFormat="1">
      <c r="A34" s="142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70"/>
      <c r="V34" s="143"/>
      <c r="W34" s="143"/>
      <c r="X34" s="143"/>
      <c r="Y34" s="143"/>
      <c r="Z34" s="170"/>
      <c r="AA34" s="171"/>
      <c r="AB34" s="144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5"/>
      <c r="AN34" s="119"/>
    </row>
    <row r="35" spans="1:40" s="1" customFormat="1" ht="18" customHeight="1">
      <c r="A35" s="59" t="s">
        <v>83</v>
      </c>
      <c r="B35" s="60"/>
      <c r="C35" s="60"/>
      <c r="D35" s="60"/>
      <c r="E35" s="60"/>
      <c r="F35" s="60"/>
      <c r="G35" s="60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3"/>
      <c r="AB35" s="146"/>
      <c r="AC35" s="172" t="s">
        <v>84</v>
      </c>
      <c r="AD35" s="172"/>
      <c r="AE35" s="172"/>
      <c r="AF35" s="172"/>
      <c r="AG35" s="172"/>
      <c r="AH35" s="172"/>
      <c r="AI35" s="172"/>
      <c r="AJ35" s="129" t="s">
        <v>85</v>
      </c>
      <c r="AK35" s="172"/>
      <c r="AL35" s="172"/>
      <c r="AM35" s="173"/>
      <c r="AN35" s="119"/>
    </row>
    <row r="36" spans="1:40" s="1" customFormat="1" ht="15.75">
      <c r="A36" s="61"/>
      <c r="B36" s="114" t="s">
        <v>86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60"/>
      <c r="Y36" s="60"/>
      <c r="Z36" s="172"/>
      <c r="AA36" s="173"/>
      <c r="AB36" s="62"/>
      <c r="AC36" s="60"/>
      <c r="AD36" s="63"/>
      <c r="AE36" s="63"/>
      <c r="AF36" s="172"/>
      <c r="AG36" s="172"/>
      <c r="AH36" s="172"/>
      <c r="AI36" s="172"/>
      <c r="AJ36" s="172"/>
      <c r="AK36" s="130"/>
      <c r="AL36" s="130"/>
      <c r="AM36" s="147"/>
      <c r="AN36" s="119"/>
    </row>
    <row r="37" spans="1:40" s="1" customFormat="1" ht="15.75">
      <c r="A37" s="61"/>
      <c r="B37" s="119" t="s">
        <v>87</v>
      </c>
      <c r="C37" s="119"/>
      <c r="D37" s="119"/>
      <c r="E37" s="119"/>
      <c r="F37" s="119"/>
      <c r="G37" s="119"/>
      <c r="H37" s="119"/>
      <c r="I37" s="119"/>
      <c r="J37" s="119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72"/>
      <c r="Y37" s="172"/>
      <c r="Z37" s="172"/>
      <c r="AA37" s="173"/>
      <c r="AB37" s="146"/>
      <c r="AC37" s="64" t="s">
        <v>88</v>
      </c>
      <c r="AD37" s="65"/>
      <c r="AE37" s="65"/>
      <c r="AF37" s="66"/>
      <c r="AG37" s="148"/>
      <c r="AH37" s="172"/>
      <c r="AI37" s="172"/>
      <c r="AJ37" s="148"/>
      <c r="AK37" s="148"/>
      <c r="AL37" s="148"/>
      <c r="AM37" s="173"/>
      <c r="AN37" s="119"/>
    </row>
    <row r="38" spans="1:40" s="1" customFormat="1" ht="15.75">
      <c r="A38" s="61"/>
      <c r="B38" s="114" t="s">
        <v>89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72"/>
      <c r="Y38" s="172"/>
      <c r="Z38" s="172"/>
      <c r="AA38" s="173"/>
      <c r="AB38" s="146"/>
      <c r="AC38" s="66" t="s">
        <v>90</v>
      </c>
      <c r="AD38" s="66" t="s">
        <v>91</v>
      </c>
      <c r="AE38" s="60"/>
      <c r="AF38" s="63"/>
      <c r="AG38" s="172"/>
      <c r="AH38" s="172"/>
      <c r="AI38" s="172"/>
      <c r="AJ38" s="172"/>
      <c r="AK38" s="172"/>
      <c r="AL38" s="172"/>
      <c r="AM38" s="149"/>
      <c r="AN38" s="119"/>
    </row>
    <row r="39" spans="1:40" s="1" customFormat="1" ht="15.75">
      <c r="A39" s="61"/>
      <c r="B39" s="114" t="s">
        <v>92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72"/>
      <c r="Y39" s="172"/>
      <c r="Z39" s="172"/>
      <c r="AA39" s="173"/>
      <c r="AB39" s="146"/>
      <c r="AC39" s="65" t="s">
        <v>93</v>
      </c>
      <c r="AD39" s="65" t="s">
        <v>94</v>
      </c>
      <c r="AE39" s="67"/>
      <c r="AF39" s="67"/>
      <c r="AG39" s="172"/>
      <c r="AH39" s="172"/>
      <c r="AI39" s="172"/>
      <c r="AJ39" s="172"/>
      <c r="AK39" s="172"/>
      <c r="AL39" s="172"/>
      <c r="AM39" s="173"/>
      <c r="AN39" s="119"/>
    </row>
    <row r="40" spans="1:40" s="1" customFormat="1" ht="15.75">
      <c r="A40" s="61"/>
      <c r="B40" s="114" t="s">
        <v>95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72"/>
      <c r="Y40" s="172"/>
      <c r="Z40" s="172"/>
      <c r="AA40" s="173"/>
      <c r="AB40" s="146"/>
      <c r="AC40" s="66" t="s">
        <v>49</v>
      </c>
      <c r="AD40" s="104" t="s">
        <v>96</v>
      </c>
      <c r="AE40" s="60"/>
      <c r="AF40" s="60"/>
      <c r="AG40" s="172"/>
      <c r="AH40" s="172"/>
      <c r="AI40" s="172"/>
      <c r="AJ40" s="172"/>
      <c r="AK40" s="172"/>
      <c r="AL40" s="172"/>
      <c r="AM40" s="173"/>
      <c r="AN40" s="119"/>
    </row>
    <row r="41" spans="1:40" s="1" customFormat="1" ht="15.75">
      <c r="A41" s="61"/>
      <c r="B41" s="115" t="s">
        <v>97</v>
      </c>
      <c r="C41" s="114"/>
      <c r="D41" s="114"/>
      <c r="E41" s="114"/>
      <c r="F41" s="114"/>
      <c r="G41" s="114"/>
      <c r="H41" s="114"/>
      <c r="I41" s="114"/>
      <c r="J41" s="114"/>
      <c r="K41" s="3"/>
      <c r="L41" s="3"/>
      <c r="M41" s="3"/>
      <c r="N41" s="3"/>
      <c r="O41" s="3"/>
      <c r="P41" s="3"/>
      <c r="Q41" s="60"/>
      <c r="R41" s="60"/>
      <c r="S41" s="60"/>
      <c r="T41" s="63"/>
      <c r="U41" s="63"/>
      <c r="V41" s="63"/>
      <c r="W41" s="63"/>
      <c r="X41" s="172"/>
      <c r="Y41" s="172"/>
      <c r="Z41" s="172"/>
      <c r="AA41" s="173"/>
      <c r="AB41" s="146"/>
      <c r="AC41" s="119" t="s">
        <v>98</v>
      </c>
      <c r="AD41" s="104" t="s">
        <v>99</v>
      </c>
      <c r="AE41" s="60"/>
      <c r="AF41" s="60"/>
      <c r="AG41" s="172"/>
      <c r="AH41" s="172"/>
      <c r="AI41" s="119"/>
      <c r="AJ41" s="119"/>
      <c r="AK41" s="119"/>
      <c r="AL41" s="119"/>
      <c r="AM41" s="119"/>
      <c r="AN41" s="119"/>
    </row>
    <row r="42" spans="1:40" s="1" customFormat="1" ht="15.75">
      <c r="A42" s="61"/>
      <c r="B42" s="119" t="s">
        <v>100</v>
      </c>
      <c r="C42" s="3"/>
      <c r="D42" s="3"/>
      <c r="E42" s="3"/>
      <c r="F42" s="3"/>
      <c r="G42" s="3"/>
      <c r="H42" s="3"/>
      <c r="I42" s="3"/>
      <c r="J42" s="3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72"/>
      <c r="Y42" s="172"/>
      <c r="Z42" s="172"/>
      <c r="AA42" s="173"/>
      <c r="AB42" s="146"/>
      <c r="AC42" s="66" t="s">
        <v>101</v>
      </c>
      <c r="AD42" s="66" t="s">
        <v>102</v>
      </c>
      <c r="AE42" s="60"/>
      <c r="AF42" s="63"/>
      <c r="AG42" s="172"/>
      <c r="AH42" s="172"/>
      <c r="AI42" s="172"/>
      <c r="AJ42" s="172"/>
      <c r="AK42" s="172"/>
      <c r="AL42" s="172"/>
      <c r="AM42" s="173"/>
      <c r="AN42" s="119"/>
    </row>
    <row r="43" spans="1:40" s="1" customFormat="1" ht="15.75">
      <c r="A43" s="61"/>
      <c r="B43" s="115" t="s">
        <v>103</v>
      </c>
      <c r="C43" s="114"/>
      <c r="D43" s="114"/>
      <c r="E43" s="114"/>
      <c r="F43" s="114"/>
      <c r="G43" s="114"/>
      <c r="H43" s="114"/>
      <c r="I43" s="114"/>
      <c r="J43" s="114"/>
      <c r="K43" s="3"/>
      <c r="L43" s="3"/>
      <c r="M43" s="3"/>
      <c r="N43" s="3"/>
      <c r="O43" s="3"/>
      <c r="P43" s="3"/>
      <c r="Q43" s="60"/>
      <c r="R43" s="60"/>
      <c r="S43" s="60"/>
      <c r="T43" s="63"/>
      <c r="U43" s="63"/>
      <c r="V43" s="63"/>
      <c r="W43" s="63"/>
      <c r="X43" s="172"/>
      <c r="Y43" s="172"/>
      <c r="Z43" s="172"/>
      <c r="AA43" s="173"/>
      <c r="AB43" s="146"/>
      <c r="AC43" s="65" t="s">
        <v>104</v>
      </c>
      <c r="AD43" s="65" t="s">
        <v>105</v>
      </c>
      <c r="AE43" s="60"/>
      <c r="AF43" s="63"/>
      <c r="AG43" s="172"/>
      <c r="AH43" s="172"/>
      <c r="AI43" s="172"/>
      <c r="AJ43" s="172"/>
      <c r="AK43" s="172"/>
      <c r="AL43" s="172"/>
      <c r="AM43" s="173"/>
      <c r="AN43" s="119"/>
    </row>
    <row r="44" spans="1:40" s="1" customFormat="1" ht="15.75">
      <c r="A44" s="61"/>
      <c r="B44" s="119"/>
      <c r="C44" s="11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60"/>
      <c r="R44" s="60"/>
      <c r="S44" s="60"/>
      <c r="T44" s="63"/>
      <c r="U44" s="63"/>
      <c r="V44" s="63"/>
      <c r="W44" s="63"/>
      <c r="X44" s="172"/>
      <c r="Y44" s="172"/>
      <c r="Z44" s="172"/>
      <c r="AA44" s="173"/>
      <c r="AB44" s="146"/>
      <c r="AC44" s="68"/>
      <c r="AD44" s="65" t="s">
        <v>106</v>
      </c>
      <c r="AE44" s="119"/>
      <c r="AF44" s="63"/>
      <c r="AG44" s="172"/>
      <c r="AH44" s="172"/>
      <c r="AI44" s="172"/>
      <c r="AJ44" s="172"/>
      <c r="AK44" s="172"/>
      <c r="AL44" s="172"/>
      <c r="AM44" s="173"/>
      <c r="AN44" s="119"/>
    </row>
    <row r="45" spans="1:40" s="1" customFormat="1" ht="15" thickBot="1">
      <c r="A45" s="150"/>
      <c r="B45" s="70"/>
      <c r="C45" s="70"/>
      <c r="D45" s="70"/>
      <c r="E45" s="71"/>
      <c r="F45" s="71"/>
      <c r="G45" s="71"/>
      <c r="H45" s="71"/>
      <c r="I45" s="71"/>
      <c r="J45" s="71"/>
      <c r="K45" s="70"/>
      <c r="L45" s="70"/>
      <c r="M45" s="70"/>
      <c r="N45" s="70"/>
      <c r="O45" s="70"/>
      <c r="P45" s="70"/>
      <c r="Q45" s="70"/>
      <c r="R45" s="70"/>
      <c r="S45" s="70"/>
      <c r="T45" s="72"/>
      <c r="U45" s="151"/>
      <c r="V45" s="151"/>
      <c r="W45" s="151"/>
      <c r="X45" s="151"/>
      <c r="Y45" s="151"/>
      <c r="Z45" s="151"/>
      <c r="AA45" s="152"/>
      <c r="AB45" s="245" t="s">
        <v>107</v>
      </c>
      <c r="AC45" s="246"/>
      <c r="AD45" s="247"/>
      <c r="AE45" s="247"/>
      <c r="AF45" s="247"/>
      <c r="AG45" s="247"/>
      <c r="AH45" s="247"/>
      <c r="AI45" s="247"/>
      <c r="AJ45" s="247"/>
      <c r="AK45" s="247"/>
      <c r="AL45" s="247"/>
      <c r="AM45" s="248"/>
      <c r="AN45" s="119"/>
    </row>
    <row r="46" spans="1:40" s="1" customFormat="1" ht="25.15" customHeight="1">
      <c r="A46" s="259"/>
      <c r="B46" s="260"/>
      <c r="C46" s="261"/>
      <c r="D46" s="262" t="s">
        <v>18</v>
      </c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4"/>
      <c r="Y46" s="264"/>
      <c r="Z46" s="264"/>
      <c r="AA46" s="265"/>
      <c r="AB46" s="270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2"/>
      <c r="AN46" s="119"/>
    </row>
    <row r="47" spans="1:40" s="1" customFormat="1" ht="25.15" customHeight="1">
      <c r="A47" s="255" t="s">
        <v>19</v>
      </c>
      <c r="B47" s="256"/>
      <c r="C47" s="257"/>
      <c r="D47" s="266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8"/>
      <c r="Y47" s="268"/>
      <c r="Z47" s="268"/>
      <c r="AA47" s="269"/>
      <c r="AB47" s="255"/>
      <c r="AC47" s="302"/>
      <c r="AD47" s="302"/>
      <c r="AE47" s="302"/>
      <c r="AF47" s="302"/>
      <c r="AG47" s="302"/>
      <c r="AH47" s="302"/>
      <c r="AI47" s="302"/>
      <c r="AJ47" s="302"/>
      <c r="AK47" s="302"/>
      <c r="AL47" s="302"/>
      <c r="AM47" s="336"/>
      <c r="AN47" s="119"/>
    </row>
    <row r="48" spans="1:40" s="1" customFormat="1" ht="18" customHeight="1">
      <c r="A48" s="255"/>
      <c r="B48" s="256"/>
      <c r="C48" s="257"/>
      <c r="D48" s="2" t="s">
        <v>20</v>
      </c>
      <c r="E48" s="179"/>
      <c r="F48" s="179"/>
      <c r="G48" s="179"/>
      <c r="H48" s="179"/>
      <c r="I48" s="105" t="s">
        <v>21</v>
      </c>
      <c r="J48" s="3"/>
      <c r="K48" s="179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2"/>
      <c r="W48" s="2"/>
      <c r="X48" s="3"/>
      <c r="Y48" s="2"/>
      <c r="Z48" s="2"/>
      <c r="AA48" s="2"/>
      <c r="AB48" s="219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1"/>
      <c r="AN48" s="119"/>
    </row>
    <row r="49" spans="1:39" s="1" customFormat="1" ht="18" customHeight="1">
      <c r="A49" s="178"/>
      <c r="B49" s="166"/>
      <c r="C49" s="180"/>
      <c r="D49" s="2" t="s">
        <v>5</v>
      </c>
      <c r="E49" s="179"/>
      <c r="F49" s="179"/>
      <c r="G49" s="179"/>
      <c r="H49" s="179"/>
      <c r="I49" s="105" t="s">
        <v>22</v>
      </c>
      <c r="J49" s="3"/>
      <c r="K49" s="179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2"/>
      <c r="W49" s="2"/>
      <c r="X49" s="3"/>
      <c r="Y49" s="2"/>
      <c r="Z49" s="2"/>
      <c r="AA49" s="2"/>
      <c r="AB49" s="174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6"/>
    </row>
    <row r="50" spans="1:39" s="1" customFormat="1" ht="18" customHeight="1">
      <c r="A50" s="258" t="s">
        <v>23</v>
      </c>
      <c r="B50" s="256"/>
      <c r="C50" s="257"/>
      <c r="D50" s="2" t="s">
        <v>7</v>
      </c>
      <c r="E50" s="179"/>
      <c r="F50" s="179"/>
      <c r="G50" s="2"/>
      <c r="H50" s="2"/>
      <c r="I50" s="105" t="s">
        <v>8</v>
      </c>
      <c r="J50" s="3"/>
      <c r="K50" s="105"/>
      <c r="L50" s="105"/>
      <c r="M50" s="130"/>
      <c r="N50" s="179"/>
      <c r="O50" s="105"/>
      <c r="P50" s="105"/>
      <c r="Q50" s="105"/>
      <c r="R50" s="105"/>
      <c r="S50" s="105"/>
      <c r="T50" s="105"/>
      <c r="U50" s="105"/>
      <c r="V50" s="2"/>
      <c r="W50" s="2"/>
      <c r="X50" s="3"/>
      <c r="Y50" s="175"/>
      <c r="Z50" s="175"/>
      <c r="AA50" s="175"/>
      <c r="AB50" s="219" t="s">
        <v>24</v>
      </c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/>
    </row>
    <row r="51" spans="1:39" s="1" customFormat="1" ht="18" customHeight="1">
      <c r="A51" s="219" t="s">
        <v>25</v>
      </c>
      <c r="B51" s="220"/>
      <c r="C51" s="240"/>
      <c r="D51" s="2" t="s">
        <v>1</v>
      </c>
      <c r="E51" s="2"/>
      <c r="F51" s="2"/>
      <c r="G51" s="2"/>
      <c r="H51" s="2"/>
      <c r="I51" s="105" t="s">
        <v>2</v>
      </c>
      <c r="J51" s="3"/>
      <c r="K51" s="105"/>
      <c r="L51" s="105"/>
      <c r="M51" s="105"/>
      <c r="N51" s="179"/>
      <c r="O51" s="105"/>
      <c r="P51" s="105"/>
      <c r="Q51" s="105"/>
      <c r="R51" s="105"/>
      <c r="S51" s="105"/>
      <c r="T51" s="105"/>
      <c r="U51" s="105"/>
      <c r="V51" s="2"/>
      <c r="W51" s="2"/>
      <c r="X51" s="3"/>
      <c r="Y51" s="175"/>
      <c r="Z51" s="175"/>
      <c r="AA51" s="175"/>
      <c r="AB51" s="219" t="s">
        <v>26</v>
      </c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1"/>
    </row>
    <row r="52" spans="1:39" s="1" customFormat="1" ht="18" customHeight="1">
      <c r="A52" s="258" t="s">
        <v>27</v>
      </c>
      <c r="B52" s="256"/>
      <c r="C52" s="257"/>
      <c r="D52" s="4" t="s">
        <v>28</v>
      </c>
      <c r="E52" s="2"/>
      <c r="F52" s="2"/>
      <c r="G52" s="2"/>
      <c r="H52" s="2"/>
      <c r="I52" s="105" t="s">
        <v>108</v>
      </c>
      <c r="J52" s="3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2"/>
      <c r="W52" s="2"/>
      <c r="X52" s="3"/>
      <c r="Y52" s="2"/>
      <c r="Z52" s="2"/>
      <c r="AA52" s="2"/>
      <c r="AB52" s="258"/>
      <c r="AC52" s="256"/>
      <c r="AD52" s="256"/>
      <c r="AE52" s="256"/>
      <c r="AF52" s="256"/>
      <c r="AG52" s="256"/>
      <c r="AH52" s="256"/>
      <c r="AI52" s="256"/>
      <c r="AJ52" s="256"/>
      <c r="AK52" s="256"/>
      <c r="AL52" s="256"/>
      <c r="AM52" s="345"/>
    </row>
    <row r="53" spans="1:39" s="1" customFormat="1" ht="18" customHeight="1">
      <c r="A53" s="165"/>
      <c r="B53" s="166"/>
      <c r="C53" s="180"/>
      <c r="D53" s="4"/>
      <c r="E53" s="2"/>
      <c r="F53" s="2"/>
      <c r="G53" s="2"/>
      <c r="H53" s="2"/>
      <c r="I53" s="105" t="s">
        <v>30</v>
      </c>
      <c r="J53" s="3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2"/>
      <c r="W53" s="2"/>
      <c r="X53" s="3"/>
      <c r="Y53" s="2"/>
      <c r="Z53" s="2"/>
      <c r="AA53" s="2"/>
      <c r="AB53" s="165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7"/>
    </row>
    <row r="54" spans="1:39" s="1" customFormat="1" ht="18" customHeight="1" thickBot="1">
      <c r="A54" s="283"/>
      <c r="B54" s="284"/>
      <c r="C54" s="285"/>
      <c r="D54" s="5"/>
      <c r="E54" s="6"/>
      <c r="F54" s="6"/>
      <c r="G54" s="6"/>
      <c r="H54" s="6"/>
      <c r="I54" s="6"/>
      <c r="J54" s="6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77"/>
      <c r="W54" s="177"/>
      <c r="X54" s="6"/>
      <c r="Y54" s="181"/>
      <c r="Z54" s="181"/>
      <c r="AA54" s="181"/>
      <c r="AB54" s="216"/>
      <c r="AC54" s="217"/>
      <c r="AD54" s="217"/>
      <c r="AE54" s="217"/>
      <c r="AF54" s="217"/>
      <c r="AG54" s="217"/>
      <c r="AH54" s="217"/>
      <c r="AI54" s="217"/>
      <c r="AJ54" s="217"/>
      <c r="AK54" s="217"/>
      <c r="AL54" s="217"/>
      <c r="AM54" s="218"/>
    </row>
    <row r="55" spans="1:39" s="1" customFormat="1" ht="10.15" customHeight="1" thickBot="1">
      <c r="A55" s="132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33"/>
      <c r="AM55" s="134"/>
    </row>
    <row r="56" spans="1:39" s="1" customFormat="1">
      <c r="A56" s="286" t="s">
        <v>31</v>
      </c>
      <c r="B56" s="228" t="s">
        <v>32</v>
      </c>
      <c r="C56" s="229"/>
      <c r="D56" s="234" t="s">
        <v>33</v>
      </c>
      <c r="E56" s="235"/>
      <c r="F56" s="236"/>
      <c r="G56" s="281" t="s">
        <v>34</v>
      </c>
      <c r="H56" s="282"/>
      <c r="I56" s="282"/>
      <c r="J56" s="282"/>
      <c r="K56" s="282"/>
      <c r="L56" s="281" t="s">
        <v>35</v>
      </c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308"/>
    </row>
    <row r="57" spans="1:39" s="1" customFormat="1">
      <c r="A57" s="287"/>
      <c r="B57" s="230"/>
      <c r="C57" s="231"/>
      <c r="D57" s="237"/>
      <c r="E57" s="238"/>
      <c r="F57" s="239"/>
      <c r="G57" s="332" t="s">
        <v>36</v>
      </c>
      <c r="H57" s="223" t="s">
        <v>37</v>
      </c>
      <c r="I57" s="223"/>
      <c r="J57" s="223"/>
      <c r="K57" s="226"/>
      <c r="L57" s="206" t="s">
        <v>38</v>
      </c>
      <c r="M57" s="210"/>
      <c r="N57" s="210"/>
      <c r="O57" s="296"/>
      <c r="P57" s="290" t="s">
        <v>39</v>
      </c>
      <c r="Q57" s="210"/>
      <c r="R57" s="210"/>
      <c r="S57" s="291"/>
      <c r="T57" s="335" t="s">
        <v>40</v>
      </c>
      <c r="U57" s="210"/>
      <c r="V57" s="210"/>
      <c r="W57" s="296"/>
      <c r="X57" s="290" t="s">
        <v>41</v>
      </c>
      <c r="Y57" s="210"/>
      <c r="Z57" s="210"/>
      <c r="AA57" s="291"/>
      <c r="AB57" s="335" t="s">
        <v>42</v>
      </c>
      <c r="AC57" s="210"/>
      <c r="AD57" s="210"/>
      <c r="AE57" s="296"/>
      <c r="AF57" s="290" t="s">
        <v>43</v>
      </c>
      <c r="AG57" s="210"/>
      <c r="AH57" s="210"/>
      <c r="AI57" s="291"/>
      <c r="AJ57" s="335" t="s">
        <v>44</v>
      </c>
      <c r="AK57" s="210"/>
      <c r="AL57" s="210"/>
      <c r="AM57" s="291"/>
    </row>
    <row r="58" spans="1:39" s="1" customFormat="1">
      <c r="A58" s="287"/>
      <c r="B58" s="230"/>
      <c r="C58" s="231"/>
      <c r="D58" s="322" t="s">
        <v>45</v>
      </c>
      <c r="E58" s="329" t="s">
        <v>46</v>
      </c>
      <c r="F58" s="204" t="s">
        <v>13</v>
      </c>
      <c r="G58" s="333"/>
      <c r="H58" s="223" t="s">
        <v>47</v>
      </c>
      <c r="I58" s="223" t="s">
        <v>48</v>
      </c>
      <c r="J58" s="223" t="s">
        <v>49</v>
      </c>
      <c r="K58" s="226" t="s">
        <v>50</v>
      </c>
      <c r="L58" s="198" t="s">
        <v>51</v>
      </c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200"/>
    </row>
    <row r="59" spans="1:39">
      <c r="A59" s="287"/>
      <c r="B59" s="230"/>
      <c r="C59" s="231"/>
      <c r="D59" s="322"/>
      <c r="E59" s="330"/>
      <c r="F59" s="325"/>
      <c r="G59" s="333"/>
      <c r="H59" s="223"/>
      <c r="I59" s="223"/>
      <c r="J59" s="223"/>
      <c r="K59" s="226"/>
      <c r="L59" s="206" t="s">
        <v>47</v>
      </c>
      <c r="M59" s="210" t="s">
        <v>48</v>
      </c>
      <c r="N59" s="208" t="s">
        <v>52</v>
      </c>
      <c r="O59" s="204" t="s">
        <v>50</v>
      </c>
      <c r="P59" s="206" t="s">
        <v>47</v>
      </c>
      <c r="Q59" s="210" t="s">
        <v>48</v>
      </c>
      <c r="R59" s="208" t="s">
        <v>52</v>
      </c>
      <c r="S59" s="204" t="s">
        <v>50</v>
      </c>
      <c r="T59" s="206" t="s">
        <v>47</v>
      </c>
      <c r="U59" s="210" t="s">
        <v>48</v>
      </c>
      <c r="V59" s="208" t="s">
        <v>52</v>
      </c>
      <c r="W59" s="204" t="s">
        <v>50</v>
      </c>
      <c r="X59" s="206" t="s">
        <v>47</v>
      </c>
      <c r="Y59" s="210" t="s">
        <v>48</v>
      </c>
      <c r="Z59" s="208" t="s">
        <v>52</v>
      </c>
      <c r="AA59" s="204" t="s">
        <v>50</v>
      </c>
      <c r="AB59" s="206" t="s">
        <v>47</v>
      </c>
      <c r="AC59" s="210" t="s">
        <v>48</v>
      </c>
      <c r="AD59" s="208" t="s">
        <v>52</v>
      </c>
      <c r="AE59" s="204" t="s">
        <v>50</v>
      </c>
      <c r="AF59" s="206" t="s">
        <v>47</v>
      </c>
      <c r="AG59" s="210" t="s">
        <v>48</v>
      </c>
      <c r="AH59" s="208" t="s">
        <v>52</v>
      </c>
      <c r="AI59" s="204" t="s">
        <v>50</v>
      </c>
      <c r="AJ59" s="206" t="s">
        <v>47</v>
      </c>
      <c r="AK59" s="210" t="s">
        <v>48</v>
      </c>
      <c r="AL59" s="208" t="s">
        <v>52</v>
      </c>
      <c r="AM59" s="204" t="s">
        <v>50</v>
      </c>
    </row>
    <row r="60" spans="1:39" ht="13.5" thickBot="1">
      <c r="A60" s="288"/>
      <c r="B60" s="232"/>
      <c r="C60" s="233"/>
      <c r="D60" s="323"/>
      <c r="E60" s="331"/>
      <c r="F60" s="205"/>
      <c r="G60" s="334"/>
      <c r="H60" s="224"/>
      <c r="I60" s="224"/>
      <c r="J60" s="224"/>
      <c r="K60" s="227"/>
      <c r="L60" s="207"/>
      <c r="M60" s="211"/>
      <c r="N60" s="209"/>
      <c r="O60" s="205"/>
      <c r="P60" s="207"/>
      <c r="Q60" s="211"/>
      <c r="R60" s="209"/>
      <c r="S60" s="205"/>
      <c r="T60" s="207"/>
      <c r="U60" s="211"/>
      <c r="V60" s="209"/>
      <c r="W60" s="205"/>
      <c r="X60" s="207"/>
      <c r="Y60" s="211"/>
      <c r="Z60" s="209"/>
      <c r="AA60" s="205"/>
      <c r="AB60" s="207"/>
      <c r="AC60" s="211"/>
      <c r="AD60" s="209"/>
      <c r="AE60" s="205"/>
      <c r="AF60" s="207"/>
      <c r="AG60" s="211"/>
      <c r="AH60" s="209"/>
      <c r="AI60" s="205"/>
      <c r="AJ60" s="207"/>
      <c r="AK60" s="211"/>
      <c r="AL60" s="209"/>
      <c r="AM60" s="205"/>
    </row>
    <row r="61" spans="1:39" ht="18" customHeight="1" thickBot="1">
      <c r="A61" s="120" t="s">
        <v>109</v>
      </c>
      <c r="B61" s="289" t="s">
        <v>110</v>
      </c>
      <c r="C61" s="289"/>
      <c r="D61" s="225"/>
      <c r="E61" s="225"/>
      <c r="F61" s="168"/>
      <c r="G61" s="169"/>
      <c r="H61" s="225"/>
      <c r="I61" s="225"/>
      <c r="J61" s="225"/>
      <c r="K61" s="225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  <c r="AA61" s="316"/>
      <c r="AB61" s="316"/>
      <c r="AC61" s="316"/>
      <c r="AD61" s="316"/>
      <c r="AE61" s="316"/>
      <c r="AF61" s="316"/>
      <c r="AG61" s="316"/>
      <c r="AH61" s="316"/>
      <c r="AI61" s="316"/>
      <c r="AJ61" s="316"/>
      <c r="AK61" s="316"/>
      <c r="AL61" s="316"/>
      <c r="AM61" s="317"/>
    </row>
    <row r="62" spans="1:39" ht="18" customHeight="1">
      <c r="A62" s="21" t="s">
        <v>55</v>
      </c>
      <c r="B62" s="212" t="s">
        <v>111</v>
      </c>
      <c r="C62" s="342"/>
      <c r="D62" s="9">
        <v>1</v>
      </c>
      <c r="E62" s="10">
        <v>1</v>
      </c>
      <c r="F62" s="11">
        <v>7</v>
      </c>
      <c r="G62" s="24">
        <f>SUM(H62:K62)</f>
        <v>45</v>
      </c>
      <c r="H62" s="79">
        <v>15</v>
      </c>
      <c r="I62" s="79"/>
      <c r="J62" s="79">
        <v>30</v>
      </c>
      <c r="K62" s="80"/>
      <c r="L62" s="85">
        <v>15</v>
      </c>
      <c r="M62" s="82"/>
      <c r="N62" s="82">
        <v>30</v>
      </c>
      <c r="O62" s="83"/>
      <c r="P62" s="123" t="s">
        <v>63</v>
      </c>
      <c r="Q62" s="78"/>
      <c r="R62" s="78"/>
      <c r="S62" s="11"/>
      <c r="T62" s="17"/>
      <c r="U62" s="18"/>
      <c r="V62" s="18"/>
      <c r="W62" s="19"/>
      <c r="X62" s="24"/>
      <c r="Y62" s="28"/>
      <c r="Z62" s="28"/>
      <c r="AA62" s="11"/>
      <c r="AB62" s="33"/>
      <c r="AC62" s="25"/>
      <c r="AD62" s="25"/>
      <c r="AE62" s="19"/>
      <c r="AF62" s="33"/>
      <c r="AG62" s="28"/>
      <c r="AH62" s="28"/>
      <c r="AI62" s="11"/>
      <c r="AJ62" s="24"/>
      <c r="AK62" s="28"/>
      <c r="AL62" s="28"/>
      <c r="AM62" s="11"/>
    </row>
    <row r="63" spans="1:39" ht="18" customHeight="1">
      <c r="A63" s="8" t="s">
        <v>57</v>
      </c>
      <c r="B63" s="212" t="s">
        <v>112</v>
      </c>
      <c r="C63" s="213"/>
      <c r="D63" s="9">
        <v>1</v>
      </c>
      <c r="E63" s="10">
        <v>2</v>
      </c>
      <c r="F63" s="23">
        <v>8</v>
      </c>
      <c r="G63" s="12">
        <f>SUM(H63:K63)</f>
        <v>75</v>
      </c>
      <c r="H63" s="74">
        <v>30</v>
      </c>
      <c r="I63" s="74">
        <v>45</v>
      </c>
      <c r="J63" s="74" t="s">
        <v>63</v>
      </c>
      <c r="K63" s="74"/>
      <c r="L63" s="75">
        <v>15</v>
      </c>
      <c r="M63" s="76">
        <v>30</v>
      </c>
      <c r="N63" s="76"/>
      <c r="O63" s="77"/>
      <c r="P63" s="121">
        <v>15</v>
      </c>
      <c r="Q63" s="76">
        <v>15</v>
      </c>
      <c r="R63" s="76" t="s">
        <v>63</v>
      </c>
      <c r="S63" s="23"/>
      <c r="T63" s="122"/>
      <c r="U63" s="13"/>
      <c r="V63" s="13" t="s">
        <v>63</v>
      </c>
      <c r="W63" s="38"/>
      <c r="X63" s="12"/>
      <c r="Y63" s="14"/>
      <c r="Z63" s="14" t="s">
        <v>63</v>
      </c>
      <c r="AA63" s="23"/>
      <c r="AB63" s="20"/>
      <c r="AC63" s="13"/>
      <c r="AD63" s="13" t="s">
        <v>63</v>
      </c>
      <c r="AE63" s="38"/>
      <c r="AF63" s="20"/>
      <c r="AG63" s="14"/>
      <c r="AH63" s="14"/>
      <c r="AI63" s="23"/>
      <c r="AJ63" s="12"/>
      <c r="AK63" s="14"/>
      <c r="AL63" s="14"/>
      <c r="AM63" s="23"/>
    </row>
    <row r="64" spans="1:39" ht="18" customHeight="1">
      <c r="A64" s="8" t="s">
        <v>59</v>
      </c>
      <c r="B64" s="212" t="s">
        <v>113</v>
      </c>
      <c r="C64" s="342"/>
      <c r="D64" s="36">
        <v>1</v>
      </c>
      <c r="E64" s="37">
        <v>1</v>
      </c>
      <c r="F64" s="128">
        <v>5</v>
      </c>
      <c r="G64" s="33">
        <f>SUM(H64:K64)</f>
        <v>45</v>
      </c>
      <c r="H64" s="25">
        <v>15</v>
      </c>
      <c r="I64" s="25"/>
      <c r="J64" s="25">
        <v>30</v>
      </c>
      <c r="K64" s="26"/>
      <c r="L64" s="27" t="s">
        <v>63</v>
      </c>
      <c r="M64" s="25"/>
      <c r="N64" s="25" t="s">
        <v>63</v>
      </c>
      <c r="O64" s="26"/>
      <c r="P64" s="86">
        <v>15</v>
      </c>
      <c r="Q64" s="25"/>
      <c r="R64" s="25">
        <v>30</v>
      </c>
      <c r="S64" s="32"/>
      <c r="T64" s="27"/>
      <c r="U64" s="25"/>
      <c r="V64" s="25"/>
      <c r="W64" s="32"/>
      <c r="X64" s="33"/>
      <c r="Y64" s="25"/>
      <c r="Z64" s="25"/>
      <c r="AA64" s="32"/>
      <c r="AB64" s="33"/>
      <c r="AC64" s="25"/>
      <c r="AD64" s="25"/>
      <c r="AE64" s="34"/>
      <c r="AF64" s="33"/>
      <c r="AG64" s="25"/>
      <c r="AH64" s="25"/>
      <c r="AI64" s="34"/>
      <c r="AJ64" s="33"/>
      <c r="AK64" s="25"/>
      <c r="AL64" s="25"/>
      <c r="AM64" s="34"/>
    </row>
    <row r="65" spans="1:40" ht="18" customHeight="1">
      <c r="A65" s="21" t="s">
        <v>61</v>
      </c>
      <c r="B65" s="346" t="s">
        <v>114</v>
      </c>
      <c r="C65" s="347"/>
      <c r="D65" s="9"/>
      <c r="E65" s="10">
        <v>1</v>
      </c>
      <c r="F65" s="23">
        <v>6</v>
      </c>
      <c r="G65" s="24">
        <f>SUM(H65:K65)</f>
        <v>60</v>
      </c>
      <c r="H65" s="79">
        <v>30</v>
      </c>
      <c r="I65" s="79"/>
      <c r="J65" s="79">
        <v>30</v>
      </c>
      <c r="K65" s="80"/>
      <c r="L65" s="81" t="s">
        <v>63</v>
      </c>
      <c r="M65" s="82"/>
      <c r="N65" s="82"/>
      <c r="O65" s="83"/>
      <c r="P65" s="84">
        <v>30</v>
      </c>
      <c r="Q65" s="82"/>
      <c r="R65" s="82">
        <v>30</v>
      </c>
      <c r="S65" s="31"/>
      <c r="T65" s="27"/>
      <c r="U65" s="25"/>
      <c r="V65" s="25"/>
      <c r="W65" s="32"/>
      <c r="X65" s="24"/>
      <c r="Y65" s="28"/>
      <c r="Z65" s="28"/>
      <c r="AA65" s="31"/>
      <c r="AB65" s="33"/>
      <c r="AC65" s="25"/>
      <c r="AD65" s="25"/>
      <c r="AE65" s="32"/>
      <c r="AF65" s="33"/>
      <c r="AG65" s="28"/>
      <c r="AH65" s="28"/>
      <c r="AI65" s="31"/>
      <c r="AJ65" s="24"/>
      <c r="AK65" s="28"/>
      <c r="AL65" s="28"/>
      <c r="AM65" s="31"/>
      <c r="AN65" s="153"/>
    </row>
    <row r="66" spans="1:40" ht="18" customHeight="1">
      <c r="A66" s="8" t="s">
        <v>64</v>
      </c>
      <c r="B66" s="182" t="s">
        <v>115</v>
      </c>
      <c r="C66" s="184"/>
      <c r="D66" s="36">
        <v>1</v>
      </c>
      <c r="E66" s="37">
        <v>1</v>
      </c>
      <c r="F66" s="38">
        <v>4</v>
      </c>
      <c r="G66" s="33">
        <f>SUM(H66:K66)</f>
        <v>30</v>
      </c>
      <c r="H66" s="25">
        <v>15</v>
      </c>
      <c r="I66" s="25" t="s">
        <v>63</v>
      </c>
      <c r="J66" s="25">
        <v>15</v>
      </c>
      <c r="K66" s="26"/>
      <c r="L66" s="27"/>
      <c r="M66" s="25"/>
      <c r="N66" s="25"/>
      <c r="O66" s="26"/>
      <c r="P66" s="27"/>
      <c r="Q66" s="25"/>
      <c r="R66" s="25"/>
      <c r="S66" s="32"/>
      <c r="T66" s="86">
        <v>15</v>
      </c>
      <c r="U66" s="25" t="s">
        <v>63</v>
      </c>
      <c r="V66" s="25">
        <v>15</v>
      </c>
      <c r="W66" s="32"/>
      <c r="X66" s="33"/>
      <c r="Y66" s="25" t="s">
        <v>63</v>
      </c>
      <c r="Z66" s="25"/>
      <c r="AA66" s="32"/>
      <c r="AB66" s="33"/>
      <c r="AC66" s="25"/>
      <c r="AD66" s="25"/>
      <c r="AE66" s="34"/>
      <c r="AF66" s="33"/>
      <c r="AG66" s="25"/>
      <c r="AH66" s="25"/>
      <c r="AI66" s="34"/>
      <c r="AJ66" s="33"/>
      <c r="AK66" s="25"/>
      <c r="AL66" s="25"/>
      <c r="AM66" s="34"/>
      <c r="AN66" s="153"/>
    </row>
    <row r="67" spans="1:40" ht="18" customHeight="1" thickBot="1">
      <c r="A67" s="8"/>
      <c r="B67" s="41"/>
      <c r="C67" s="42"/>
      <c r="D67" s="43"/>
      <c r="E67" s="44"/>
      <c r="F67" s="45"/>
      <c r="G67" s="46"/>
      <c r="H67" s="47"/>
      <c r="I67" s="47"/>
      <c r="J67" s="47"/>
      <c r="K67" s="48"/>
      <c r="L67" s="46"/>
      <c r="M67" s="44"/>
      <c r="N67" s="44"/>
      <c r="O67" s="49"/>
      <c r="P67" s="46"/>
      <c r="Q67" s="44"/>
      <c r="R67" s="44"/>
      <c r="S67" s="45"/>
      <c r="T67" s="50"/>
      <c r="U67" s="47"/>
      <c r="V67" s="47"/>
      <c r="W67" s="51"/>
      <c r="X67" s="52"/>
      <c r="Y67" s="44"/>
      <c r="Z67" s="44"/>
      <c r="AA67" s="45"/>
      <c r="AB67" s="53"/>
      <c r="AC67" s="47"/>
      <c r="AD67" s="47"/>
      <c r="AE67" s="51"/>
      <c r="AF67" s="53"/>
      <c r="AG67" s="44"/>
      <c r="AH67" s="44"/>
      <c r="AI67" s="45"/>
      <c r="AJ67" s="52"/>
      <c r="AK67" s="44"/>
      <c r="AL67" s="44"/>
      <c r="AM67" s="45"/>
      <c r="AN67" s="153"/>
    </row>
    <row r="68" spans="1:40" ht="13.5" thickTop="1">
      <c r="A68" s="135"/>
      <c r="B68" s="241" t="s">
        <v>71</v>
      </c>
      <c r="C68" s="242"/>
      <c r="D68" s="326">
        <f>SUM(D62:D67)</f>
        <v>4</v>
      </c>
      <c r="E68" s="279">
        <f>SUM(E62:E67)</f>
        <v>6</v>
      </c>
      <c r="F68" s="275">
        <f>SUM(F62:F67)</f>
        <v>30</v>
      </c>
      <c r="G68" s="277">
        <f>SUM(G62:G66)</f>
        <v>255</v>
      </c>
      <c r="H68" s="279">
        <f t="shared" ref="H68:AM68" si="3">SUM(H62:H67)</f>
        <v>105</v>
      </c>
      <c r="I68" s="279">
        <f t="shared" si="3"/>
        <v>45</v>
      </c>
      <c r="J68" s="279">
        <f t="shared" si="3"/>
        <v>105</v>
      </c>
      <c r="K68" s="275">
        <f t="shared" si="3"/>
        <v>0</v>
      </c>
      <c r="L68" s="136">
        <f t="shared" si="3"/>
        <v>30</v>
      </c>
      <c r="M68" s="137">
        <f t="shared" si="3"/>
        <v>30</v>
      </c>
      <c r="N68" s="137">
        <f t="shared" si="3"/>
        <v>30</v>
      </c>
      <c r="O68" s="138">
        <f t="shared" si="3"/>
        <v>0</v>
      </c>
      <c r="P68" s="136">
        <f t="shared" si="3"/>
        <v>60</v>
      </c>
      <c r="Q68" s="137">
        <f t="shared" si="3"/>
        <v>15</v>
      </c>
      <c r="R68" s="137">
        <f t="shared" si="3"/>
        <v>60</v>
      </c>
      <c r="S68" s="139">
        <f t="shared" si="3"/>
        <v>0</v>
      </c>
      <c r="T68" s="136">
        <f t="shared" si="3"/>
        <v>15</v>
      </c>
      <c r="U68" s="137">
        <f t="shared" si="3"/>
        <v>0</v>
      </c>
      <c r="V68" s="137">
        <f t="shared" si="3"/>
        <v>15</v>
      </c>
      <c r="W68" s="139">
        <f t="shared" si="3"/>
        <v>0</v>
      </c>
      <c r="X68" s="140">
        <f t="shared" si="3"/>
        <v>0</v>
      </c>
      <c r="Y68" s="137">
        <f t="shared" si="3"/>
        <v>0</v>
      </c>
      <c r="Z68" s="137">
        <f t="shared" si="3"/>
        <v>0</v>
      </c>
      <c r="AA68" s="139">
        <f t="shared" si="3"/>
        <v>0</v>
      </c>
      <c r="AB68" s="140">
        <f t="shared" si="3"/>
        <v>0</v>
      </c>
      <c r="AC68" s="137">
        <f t="shared" si="3"/>
        <v>0</v>
      </c>
      <c r="AD68" s="137">
        <f t="shared" si="3"/>
        <v>0</v>
      </c>
      <c r="AE68" s="139">
        <f t="shared" si="3"/>
        <v>0</v>
      </c>
      <c r="AF68" s="136">
        <f t="shared" si="3"/>
        <v>0</v>
      </c>
      <c r="AG68" s="137">
        <f t="shared" si="3"/>
        <v>0</v>
      </c>
      <c r="AH68" s="137">
        <f t="shared" si="3"/>
        <v>0</v>
      </c>
      <c r="AI68" s="139">
        <f t="shared" si="3"/>
        <v>0</v>
      </c>
      <c r="AJ68" s="140">
        <f t="shared" si="3"/>
        <v>0</v>
      </c>
      <c r="AK68" s="137">
        <f t="shared" si="3"/>
        <v>0</v>
      </c>
      <c r="AL68" s="137">
        <f t="shared" si="3"/>
        <v>0</v>
      </c>
      <c r="AM68" s="139">
        <f t="shared" si="3"/>
        <v>0</v>
      </c>
      <c r="AN68" s="153"/>
    </row>
    <row r="69" spans="1:40" ht="13.5" thickBot="1">
      <c r="A69" s="141"/>
      <c r="B69" s="243"/>
      <c r="C69" s="244"/>
      <c r="D69" s="327"/>
      <c r="E69" s="280"/>
      <c r="F69" s="276"/>
      <c r="G69" s="278"/>
      <c r="H69" s="280"/>
      <c r="I69" s="280"/>
      <c r="J69" s="280"/>
      <c r="K69" s="276"/>
      <c r="L69" s="201">
        <f>SUM(L68:O68)</f>
        <v>90</v>
      </c>
      <c r="M69" s="202"/>
      <c r="N69" s="202"/>
      <c r="O69" s="203"/>
      <c r="P69" s="201">
        <f>SUM(P68:S68)</f>
        <v>135</v>
      </c>
      <c r="Q69" s="202"/>
      <c r="R69" s="202"/>
      <c r="S69" s="203"/>
      <c r="T69" s="201">
        <f>SUM(T68:W68)</f>
        <v>30</v>
      </c>
      <c r="U69" s="202"/>
      <c r="V69" s="202"/>
      <c r="W69" s="203"/>
      <c r="X69" s="201">
        <f>SUM(X68:AA68)</f>
        <v>0</v>
      </c>
      <c r="Y69" s="202"/>
      <c r="Z69" s="202"/>
      <c r="AA69" s="203"/>
      <c r="AB69" s="201">
        <f>SUM(AB68:AE68)</f>
        <v>0</v>
      </c>
      <c r="AC69" s="202"/>
      <c r="AD69" s="202"/>
      <c r="AE69" s="203"/>
      <c r="AF69" s="201">
        <f>SUM(AF68:AI68)</f>
        <v>0</v>
      </c>
      <c r="AG69" s="202"/>
      <c r="AH69" s="202"/>
      <c r="AI69" s="203"/>
      <c r="AJ69" s="201">
        <f>SUM(AJ68:AM68)</f>
        <v>0</v>
      </c>
      <c r="AK69" s="202"/>
      <c r="AL69" s="202"/>
      <c r="AM69" s="203"/>
      <c r="AN69" s="153">
        <f>SUM(L69:AI69)*15</f>
        <v>3825</v>
      </c>
    </row>
    <row r="70" spans="1:40">
      <c r="A70" s="318" t="s">
        <v>116</v>
      </c>
      <c r="B70" s="319"/>
      <c r="C70" s="320"/>
      <c r="D70" s="321" t="s">
        <v>45</v>
      </c>
      <c r="E70" s="324" t="s">
        <v>46</v>
      </c>
      <c r="F70" s="204" t="s">
        <v>13</v>
      </c>
      <c r="G70" s="328" t="s">
        <v>36</v>
      </c>
      <c r="H70" s="223" t="s">
        <v>47</v>
      </c>
      <c r="I70" s="223" t="s">
        <v>48</v>
      </c>
      <c r="J70" s="223" t="s">
        <v>49</v>
      </c>
      <c r="K70" s="226" t="s">
        <v>50</v>
      </c>
      <c r="L70" s="311" t="s">
        <v>73</v>
      </c>
      <c r="M70" s="312"/>
      <c r="N70" s="312"/>
      <c r="O70" s="313"/>
      <c r="P70" s="311" t="s">
        <v>74</v>
      </c>
      <c r="Q70" s="312"/>
      <c r="R70" s="312"/>
      <c r="S70" s="313"/>
      <c r="T70" s="311" t="s">
        <v>75</v>
      </c>
      <c r="U70" s="312"/>
      <c r="V70" s="312"/>
      <c r="W70" s="313"/>
      <c r="X70" s="311" t="s">
        <v>76</v>
      </c>
      <c r="Y70" s="312"/>
      <c r="Z70" s="312"/>
      <c r="AA70" s="313"/>
      <c r="AB70" s="311" t="s">
        <v>77</v>
      </c>
      <c r="AC70" s="312"/>
      <c r="AD70" s="312"/>
      <c r="AE70" s="313"/>
      <c r="AF70" s="311" t="s">
        <v>78</v>
      </c>
      <c r="AG70" s="312"/>
      <c r="AH70" s="312"/>
      <c r="AI70" s="313"/>
      <c r="AJ70" s="311" t="s">
        <v>79</v>
      </c>
      <c r="AK70" s="312"/>
      <c r="AL70" s="312"/>
      <c r="AM70" s="313"/>
      <c r="AN70" s="153"/>
    </row>
    <row r="71" spans="1:40">
      <c r="A71" s="318"/>
      <c r="B71" s="319"/>
      <c r="C71" s="320"/>
      <c r="D71" s="322"/>
      <c r="E71" s="324"/>
      <c r="F71" s="325"/>
      <c r="G71" s="328"/>
      <c r="H71" s="223"/>
      <c r="I71" s="223"/>
      <c r="J71" s="223"/>
      <c r="K71" s="226"/>
      <c r="L71" s="206" t="s">
        <v>47</v>
      </c>
      <c r="M71" s="210" t="s">
        <v>48</v>
      </c>
      <c r="N71" s="208" t="s">
        <v>52</v>
      </c>
      <c r="O71" s="204" t="s">
        <v>50</v>
      </c>
      <c r="P71" s="206" t="s">
        <v>47</v>
      </c>
      <c r="Q71" s="210" t="s">
        <v>48</v>
      </c>
      <c r="R71" s="208" t="s">
        <v>52</v>
      </c>
      <c r="S71" s="204" t="s">
        <v>50</v>
      </c>
      <c r="T71" s="206" t="s">
        <v>47</v>
      </c>
      <c r="U71" s="210" t="s">
        <v>48</v>
      </c>
      <c r="V71" s="208" t="s">
        <v>52</v>
      </c>
      <c r="W71" s="204" t="s">
        <v>50</v>
      </c>
      <c r="X71" s="206" t="s">
        <v>47</v>
      </c>
      <c r="Y71" s="210" t="s">
        <v>48</v>
      </c>
      <c r="Z71" s="208" t="s">
        <v>52</v>
      </c>
      <c r="AA71" s="204" t="s">
        <v>50</v>
      </c>
      <c r="AB71" s="206" t="s">
        <v>47</v>
      </c>
      <c r="AC71" s="210" t="s">
        <v>48</v>
      </c>
      <c r="AD71" s="208" t="s">
        <v>52</v>
      </c>
      <c r="AE71" s="204" t="s">
        <v>50</v>
      </c>
      <c r="AF71" s="206" t="s">
        <v>47</v>
      </c>
      <c r="AG71" s="210" t="s">
        <v>48</v>
      </c>
      <c r="AH71" s="208" t="s">
        <v>52</v>
      </c>
      <c r="AI71" s="204" t="s">
        <v>50</v>
      </c>
      <c r="AJ71" s="206" t="s">
        <v>47</v>
      </c>
      <c r="AK71" s="210" t="s">
        <v>48</v>
      </c>
      <c r="AL71" s="208" t="s">
        <v>52</v>
      </c>
      <c r="AM71" s="204" t="s">
        <v>50</v>
      </c>
      <c r="AN71" s="153"/>
    </row>
    <row r="72" spans="1:40" ht="16.149999999999999" customHeight="1" thickBot="1">
      <c r="A72" s="318"/>
      <c r="B72" s="319"/>
      <c r="C72" s="320"/>
      <c r="D72" s="323"/>
      <c r="E72" s="209"/>
      <c r="F72" s="205"/>
      <c r="G72" s="207"/>
      <c r="H72" s="224"/>
      <c r="I72" s="224"/>
      <c r="J72" s="224"/>
      <c r="K72" s="227"/>
      <c r="L72" s="207"/>
      <c r="M72" s="211"/>
      <c r="N72" s="209"/>
      <c r="O72" s="205"/>
      <c r="P72" s="207"/>
      <c r="Q72" s="211"/>
      <c r="R72" s="209"/>
      <c r="S72" s="205"/>
      <c r="T72" s="207"/>
      <c r="U72" s="211"/>
      <c r="V72" s="209"/>
      <c r="W72" s="205"/>
      <c r="X72" s="207"/>
      <c r="Y72" s="211"/>
      <c r="Z72" s="209"/>
      <c r="AA72" s="205"/>
      <c r="AB72" s="207"/>
      <c r="AC72" s="211"/>
      <c r="AD72" s="209"/>
      <c r="AE72" s="205"/>
      <c r="AF72" s="207"/>
      <c r="AG72" s="211"/>
      <c r="AH72" s="209"/>
      <c r="AI72" s="205"/>
      <c r="AJ72" s="207"/>
      <c r="AK72" s="211"/>
      <c r="AL72" s="209"/>
      <c r="AM72" s="205"/>
      <c r="AN72" s="153"/>
    </row>
    <row r="73" spans="1:40" ht="12.75" customHeight="1">
      <c r="A73" s="318"/>
      <c r="B73" s="319"/>
      <c r="C73" s="320"/>
      <c r="D73" s="309">
        <f t="shared" ref="D73:J73" si="4">SUM(D29+D68)</f>
        <v>4</v>
      </c>
      <c r="E73" s="309">
        <f t="shared" si="4"/>
        <v>17</v>
      </c>
      <c r="F73" s="309">
        <f t="shared" si="4"/>
        <v>42</v>
      </c>
      <c r="G73" s="309">
        <f t="shared" si="4"/>
        <v>526</v>
      </c>
      <c r="H73" s="309">
        <f t="shared" si="4"/>
        <v>181</v>
      </c>
      <c r="I73" s="309">
        <f t="shared" si="4"/>
        <v>105</v>
      </c>
      <c r="J73" s="309">
        <f t="shared" si="4"/>
        <v>240</v>
      </c>
      <c r="K73" s="314">
        <f>SUM(K68)</f>
        <v>0</v>
      </c>
      <c r="L73" s="54">
        <v>5</v>
      </c>
      <c r="M73" s="55">
        <v>2</v>
      </c>
      <c r="N73" s="55">
        <v>3</v>
      </c>
      <c r="O73" s="56">
        <f>SUM(O68)</f>
        <v>0</v>
      </c>
      <c r="P73" s="54">
        <v>5</v>
      </c>
      <c r="Q73" s="55">
        <v>1</v>
      </c>
      <c r="R73" s="55">
        <v>4</v>
      </c>
      <c r="S73" s="57">
        <f>SUM(S68)</f>
        <v>0</v>
      </c>
      <c r="T73" s="58">
        <f>SUM(T68)</f>
        <v>15</v>
      </c>
      <c r="U73" s="55">
        <v>2</v>
      </c>
      <c r="V73" s="55">
        <v>3</v>
      </c>
      <c r="W73" s="56">
        <f>SUM(W68)</f>
        <v>0</v>
      </c>
      <c r="X73" s="54">
        <f>SUM(X68)</f>
        <v>0</v>
      </c>
      <c r="Y73" s="55">
        <v>2</v>
      </c>
      <c r="Z73" s="55">
        <v>2</v>
      </c>
      <c r="AA73" s="57">
        <f>SUM(AA68)</f>
        <v>0</v>
      </c>
      <c r="AB73" s="58">
        <f>SUM(AB68)</f>
        <v>0</v>
      </c>
      <c r="AC73" s="55">
        <f>SUM(AC68)</f>
        <v>0</v>
      </c>
      <c r="AD73" s="55">
        <v>2</v>
      </c>
      <c r="AE73" s="56">
        <f>SUM(AE68)</f>
        <v>0</v>
      </c>
      <c r="AF73" s="54">
        <v>2</v>
      </c>
      <c r="AG73" s="55">
        <f>SUM(AG68)</f>
        <v>0</v>
      </c>
      <c r="AH73" s="55">
        <v>2</v>
      </c>
      <c r="AI73" s="57">
        <f>SUM(AI68)</f>
        <v>0</v>
      </c>
      <c r="AJ73" s="58">
        <v>0</v>
      </c>
      <c r="AK73" s="55">
        <f>SUM(AK68)</f>
        <v>0</v>
      </c>
      <c r="AL73" s="55">
        <f>SUM(AL68)</f>
        <v>0</v>
      </c>
      <c r="AM73" s="57">
        <f>SUM(AM68)</f>
        <v>0</v>
      </c>
      <c r="AN73" s="153"/>
    </row>
    <row r="74" spans="1:40" ht="13.5" customHeight="1" thickBot="1">
      <c r="A74" s="318"/>
      <c r="B74" s="319"/>
      <c r="C74" s="320"/>
      <c r="D74" s="310"/>
      <c r="E74" s="310"/>
      <c r="F74" s="310"/>
      <c r="G74" s="310"/>
      <c r="H74" s="310"/>
      <c r="I74" s="310"/>
      <c r="J74" s="310"/>
      <c r="K74" s="315"/>
      <c r="L74" s="252">
        <f>SUM(L73:O73)</f>
        <v>10</v>
      </c>
      <c r="M74" s="253"/>
      <c r="N74" s="253"/>
      <c r="O74" s="254"/>
      <c r="P74" s="252">
        <f>SUM(P73:S73)</f>
        <v>10</v>
      </c>
      <c r="Q74" s="253"/>
      <c r="R74" s="253"/>
      <c r="S74" s="254"/>
      <c r="T74" s="252">
        <f>SUM(T73:W73)</f>
        <v>20</v>
      </c>
      <c r="U74" s="253"/>
      <c r="V74" s="253"/>
      <c r="W74" s="254"/>
      <c r="X74" s="252">
        <f>SUM(X73:AA73)</f>
        <v>4</v>
      </c>
      <c r="Y74" s="253"/>
      <c r="Z74" s="253"/>
      <c r="AA74" s="254"/>
      <c r="AB74" s="252">
        <f>SUM(AB73:AE73)</f>
        <v>2</v>
      </c>
      <c r="AC74" s="253"/>
      <c r="AD74" s="253"/>
      <c r="AE74" s="254"/>
      <c r="AF74" s="252">
        <v>4</v>
      </c>
      <c r="AG74" s="253"/>
      <c r="AH74" s="253"/>
      <c r="AI74" s="254"/>
      <c r="AJ74" s="252">
        <v>0</v>
      </c>
      <c r="AK74" s="253"/>
      <c r="AL74" s="253"/>
      <c r="AM74" s="254"/>
      <c r="AN74" s="153">
        <f>SUM(L74:AI74)*15+10</f>
        <v>760</v>
      </c>
    </row>
    <row r="75" spans="1:40">
      <c r="A75" s="318"/>
      <c r="B75" s="319"/>
      <c r="C75" s="320"/>
      <c r="D75" s="299" t="s">
        <v>80</v>
      </c>
      <c r="E75" s="271"/>
      <c r="F75" s="300"/>
      <c r="G75" s="307" t="s">
        <v>81</v>
      </c>
      <c r="H75" s="282"/>
      <c r="I75" s="282"/>
      <c r="J75" s="282"/>
      <c r="K75" s="308"/>
      <c r="L75" s="249">
        <v>1</v>
      </c>
      <c r="M75" s="250"/>
      <c r="N75" s="250"/>
      <c r="O75" s="251"/>
      <c r="P75" s="249">
        <v>2</v>
      </c>
      <c r="Q75" s="250"/>
      <c r="R75" s="250"/>
      <c r="S75" s="251"/>
      <c r="T75" s="249">
        <v>1</v>
      </c>
      <c r="U75" s="250"/>
      <c r="V75" s="250"/>
      <c r="W75" s="251"/>
      <c r="X75" s="249">
        <v>0</v>
      </c>
      <c r="Y75" s="250"/>
      <c r="Z75" s="250"/>
      <c r="AA75" s="251"/>
      <c r="AB75" s="249">
        <v>0</v>
      </c>
      <c r="AC75" s="250"/>
      <c r="AD75" s="250"/>
      <c r="AE75" s="251"/>
      <c r="AF75" s="249">
        <v>0</v>
      </c>
      <c r="AG75" s="250"/>
      <c r="AH75" s="250"/>
      <c r="AI75" s="251"/>
      <c r="AJ75" s="249">
        <v>0</v>
      </c>
      <c r="AK75" s="250"/>
      <c r="AL75" s="250"/>
      <c r="AM75" s="251"/>
      <c r="AN75" s="153">
        <f>SUM(L75:AM75)</f>
        <v>4</v>
      </c>
    </row>
    <row r="76" spans="1:40">
      <c r="A76" s="318"/>
      <c r="B76" s="319"/>
      <c r="C76" s="320"/>
      <c r="D76" s="301"/>
      <c r="E76" s="302"/>
      <c r="F76" s="303"/>
      <c r="G76" s="296" t="s">
        <v>82</v>
      </c>
      <c r="H76" s="297"/>
      <c r="I76" s="297"/>
      <c r="J76" s="297"/>
      <c r="K76" s="298"/>
      <c r="L76" s="292">
        <v>5</v>
      </c>
      <c r="M76" s="293"/>
      <c r="N76" s="293"/>
      <c r="O76" s="294"/>
      <c r="P76" s="292">
        <v>4</v>
      </c>
      <c r="Q76" s="293"/>
      <c r="R76" s="293"/>
      <c r="S76" s="294"/>
      <c r="T76" s="292">
        <v>3</v>
      </c>
      <c r="U76" s="293"/>
      <c r="V76" s="293"/>
      <c r="W76" s="294"/>
      <c r="X76" s="292">
        <v>2</v>
      </c>
      <c r="Y76" s="293"/>
      <c r="Z76" s="293"/>
      <c r="AA76" s="294"/>
      <c r="AB76" s="292">
        <v>1</v>
      </c>
      <c r="AC76" s="293"/>
      <c r="AD76" s="293"/>
      <c r="AE76" s="294"/>
      <c r="AF76" s="292">
        <v>2</v>
      </c>
      <c r="AG76" s="293"/>
      <c r="AH76" s="293"/>
      <c r="AI76" s="294"/>
      <c r="AJ76" s="292">
        <v>1</v>
      </c>
      <c r="AK76" s="293"/>
      <c r="AL76" s="293"/>
      <c r="AM76" s="294"/>
      <c r="AN76" s="153">
        <f>SUM(L76:AM76)</f>
        <v>18</v>
      </c>
    </row>
    <row r="77" spans="1:40" ht="13.5" thickBot="1">
      <c r="A77" s="318"/>
      <c r="B77" s="319"/>
      <c r="C77" s="320"/>
      <c r="D77" s="304"/>
      <c r="E77" s="305"/>
      <c r="F77" s="306"/>
      <c r="G77" s="296" t="s">
        <v>13</v>
      </c>
      <c r="H77" s="297"/>
      <c r="I77" s="297"/>
      <c r="J77" s="297"/>
      <c r="K77" s="298"/>
      <c r="L77" s="222">
        <v>16</v>
      </c>
      <c r="M77" s="222"/>
      <c r="N77" s="222"/>
      <c r="O77" s="222"/>
      <c r="P77" s="222">
        <v>17</v>
      </c>
      <c r="Q77" s="222"/>
      <c r="R77" s="222"/>
      <c r="S77" s="222"/>
      <c r="T77" s="295">
        <v>5</v>
      </c>
      <c r="U77" s="295"/>
      <c r="V77" s="295"/>
      <c r="W77" s="295"/>
      <c r="X77" s="222">
        <v>1</v>
      </c>
      <c r="Y77" s="222"/>
      <c r="Z77" s="222"/>
      <c r="AA77" s="222"/>
      <c r="AB77" s="222">
        <v>1</v>
      </c>
      <c r="AC77" s="222"/>
      <c r="AD77" s="222"/>
      <c r="AE77" s="222"/>
      <c r="AF77" s="222">
        <v>1</v>
      </c>
      <c r="AG77" s="222"/>
      <c r="AH77" s="222"/>
      <c r="AI77" s="222"/>
      <c r="AJ77" s="222">
        <v>1</v>
      </c>
      <c r="AK77" s="222"/>
      <c r="AL77" s="222"/>
      <c r="AM77" s="222"/>
      <c r="AN77" s="153">
        <f>SUM(L77:AM77)</f>
        <v>42</v>
      </c>
    </row>
    <row r="78" spans="1:40">
      <c r="A78" s="142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70"/>
      <c r="V78" s="143"/>
      <c r="W78" s="143"/>
      <c r="X78" s="143"/>
      <c r="Y78" s="143"/>
      <c r="Z78" s="170"/>
      <c r="AA78" s="171"/>
      <c r="AB78" s="144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5"/>
      <c r="AN78" s="153"/>
    </row>
    <row r="79" spans="1:40" ht="18" customHeight="1">
      <c r="A79" s="59" t="s">
        <v>83</v>
      </c>
      <c r="B79" s="60"/>
      <c r="C79" s="60"/>
      <c r="D79" s="60"/>
      <c r="E79" s="60"/>
      <c r="F79" s="60"/>
      <c r="G79" s="60"/>
      <c r="H79" s="172"/>
      <c r="I79" s="172"/>
      <c r="J79" s="172"/>
      <c r="K79" s="172"/>
      <c r="L79" s="172"/>
      <c r="M79" s="172"/>
      <c r="N79" s="172"/>
      <c r="O79" s="172"/>
      <c r="P79" s="172"/>
      <c r="Q79" s="172"/>
      <c r="R79" s="172"/>
      <c r="S79" s="172"/>
      <c r="T79" s="172"/>
      <c r="U79" s="172"/>
      <c r="V79" s="172"/>
      <c r="W79" s="172"/>
      <c r="X79" s="172"/>
      <c r="Y79" s="172"/>
      <c r="Z79" s="172"/>
      <c r="AA79" s="173"/>
      <c r="AB79" s="146"/>
      <c r="AC79" s="172" t="s">
        <v>84</v>
      </c>
      <c r="AD79" s="172"/>
      <c r="AE79" s="172"/>
      <c r="AF79" s="172"/>
      <c r="AG79" s="172"/>
      <c r="AH79" s="172"/>
      <c r="AI79" s="172"/>
      <c r="AJ79" s="130" t="s">
        <v>85</v>
      </c>
      <c r="AK79" s="172"/>
      <c r="AL79" s="172"/>
      <c r="AM79" s="173"/>
      <c r="AN79" s="153"/>
    </row>
    <row r="80" spans="1:40" ht="15.75">
      <c r="A80" s="61"/>
      <c r="B80" s="114" t="s">
        <v>86</v>
      </c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60"/>
      <c r="Y80" s="60"/>
      <c r="Z80" s="172"/>
      <c r="AA80" s="173"/>
      <c r="AB80" s="62"/>
      <c r="AC80" s="60"/>
      <c r="AD80" s="63"/>
      <c r="AE80" s="63"/>
      <c r="AF80" s="172"/>
      <c r="AG80" s="172"/>
      <c r="AH80" s="172"/>
      <c r="AI80" s="172"/>
      <c r="AJ80" s="172"/>
      <c r="AK80" s="130"/>
      <c r="AL80" s="130"/>
      <c r="AM80" s="147"/>
      <c r="AN80" s="153"/>
    </row>
    <row r="81" spans="1:39" ht="15.75">
      <c r="A81" s="61"/>
      <c r="B81" s="119" t="s">
        <v>87</v>
      </c>
      <c r="C81" s="119"/>
      <c r="D81" s="119"/>
      <c r="E81" s="119"/>
      <c r="F81" s="119"/>
      <c r="G81" s="119"/>
      <c r="H81" s="119"/>
      <c r="I81" s="119"/>
      <c r="J81" s="119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72"/>
      <c r="Y81" s="172"/>
      <c r="Z81" s="172"/>
      <c r="AA81" s="173"/>
      <c r="AB81" s="146"/>
      <c r="AC81" s="64" t="s">
        <v>88</v>
      </c>
      <c r="AD81" s="65"/>
      <c r="AE81" s="65"/>
      <c r="AF81" s="66"/>
      <c r="AG81" s="148"/>
      <c r="AH81" s="172"/>
      <c r="AI81" s="172"/>
      <c r="AJ81" s="148"/>
      <c r="AK81" s="148"/>
      <c r="AL81" s="148"/>
      <c r="AM81" s="173"/>
    </row>
    <row r="82" spans="1:39" ht="15.75">
      <c r="A82" s="61"/>
      <c r="B82" s="114" t="s">
        <v>117</v>
      </c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72"/>
      <c r="Y82" s="172"/>
      <c r="Z82" s="172"/>
      <c r="AA82" s="173"/>
      <c r="AB82" s="146"/>
      <c r="AC82" s="66" t="s">
        <v>90</v>
      </c>
      <c r="AD82" s="66" t="s">
        <v>91</v>
      </c>
      <c r="AE82" s="60"/>
      <c r="AF82" s="63"/>
      <c r="AG82" s="172"/>
      <c r="AH82" s="172"/>
      <c r="AI82" s="172"/>
      <c r="AJ82" s="172"/>
      <c r="AK82" s="172"/>
      <c r="AL82" s="172"/>
      <c r="AM82" s="149"/>
    </row>
    <row r="83" spans="1:39" ht="15.75">
      <c r="A83" s="61"/>
      <c r="B83" s="114" t="s">
        <v>92</v>
      </c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72"/>
      <c r="Y83" s="172"/>
      <c r="Z83" s="172"/>
      <c r="AA83" s="173"/>
      <c r="AB83" s="146"/>
      <c r="AC83" s="65" t="s">
        <v>93</v>
      </c>
      <c r="AD83" s="65" t="s">
        <v>94</v>
      </c>
      <c r="AE83" s="67"/>
      <c r="AF83" s="67"/>
      <c r="AG83" s="172"/>
      <c r="AH83" s="172"/>
      <c r="AI83" s="172"/>
      <c r="AJ83" s="172"/>
      <c r="AK83" s="172"/>
      <c r="AL83" s="172"/>
      <c r="AM83" s="173"/>
    </row>
    <row r="84" spans="1:39" ht="15.75">
      <c r="A84" s="61"/>
      <c r="B84" s="114" t="s">
        <v>95</v>
      </c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72"/>
      <c r="Y84" s="172"/>
      <c r="Z84" s="172"/>
      <c r="AA84" s="173"/>
      <c r="AB84" s="146"/>
      <c r="AC84" s="66" t="s">
        <v>49</v>
      </c>
      <c r="AD84" s="104" t="s">
        <v>96</v>
      </c>
      <c r="AE84" s="60"/>
      <c r="AF84" s="60"/>
      <c r="AG84" s="172"/>
      <c r="AH84" s="172"/>
      <c r="AI84" s="172"/>
      <c r="AJ84" s="172"/>
      <c r="AK84" s="172"/>
      <c r="AL84" s="172"/>
      <c r="AM84" s="173"/>
    </row>
    <row r="85" spans="1:39" ht="15.75">
      <c r="A85" s="61"/>
      <c r="B85" s="115" t="s">
        <v>97</v>
      </c>
      <c r="C85" s="114"/>
      <c r="D85" s="114"/>
      <c r="E85" s="114"/>
      <c r="F85" s="114"/>
      <c r="G85" s="114"/>
      <c r="H85" s="114"/>
      <c r="I85" s="114"/>
      <c r="J85" s="114"/>
      <c r="K85" s="3"/>
      <c r="L85" s="3"/>
      <c r="M85" s="3"/>
      <c r="N85" s="3"/>
      <c r="O85" s="3"/>
      <c r="P85" s="3"/>
      <c r="Q85" s="60"/>
      <c r="R85" s="60"/>
      <c r="S85" s="60"/>
      <c r="T85" s="63"/>
      <c r="U85" s="63"/>
      <c r="V85" s="63"/>
      <c r="W85" s="63"/>
      <c r="X85" s="172"/>
      <c r="Y85" s="172"/>
      <c r="Z85" s="172"/>
      <c r="AA85" s="173"/>
      <c r="AB85" s="146"/>
      <c r="AC85" s="119" t="s">
        <v>98</v>
      </c>
      <c r="AD85" s="104" t="s">
        <v>99</v>
      </c>
      <c r="AE85" s="60"/>
      <c r="AF85" s="60"/>
      <c r="AG85" s="172"/>
      <c r="AH85" s="172"/>
      <c r="AI85" s="119"/>
      <c r="AJ85" s="119"/>
      <c r="AK85" s="119"/>
      <c r="AL85" s="119"/>
      <c r="AM85" s="119"/>
    </row>
    <row r="86" spans="1:39" ht="15.75">
      <c r="A86" s="61"/>
      <c r="B86" s="119" t="s">
        <v>100</v>
      </c>
      <c r="C86" s="3"/>
      <c r="D86" s="3"/>
      <c r="E86" s="3"/>
      <c r="F86" s="3"/>
      <c r="G86" s="3"/>
      <c r="H86" s="3"/>
      <c r="I86" s="3"/>
      <c r="J86" s="3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72"/>
      <c r="Y86" s="172"/>
      <c r="Z86" s="172"/>
      <c r="AA86" s="173"/>
      <c r="AB86" s="146"/>
      <c r="AC86" s="66" t="s">
        <v>101</v>
      </c>
      <c r="AD86" s="66" t="s">
        <v>102</v>
      </c>
      <c r="AE86" s="60"/>
      <c r="AF86" s="63"/>
      <c r="AG86" s="172"/>
      <c r="AH86" s="172"/>
      <c r="AI86" s="172"/>
      <c r="AJ86" s="172"/>
      <c r="AK86" s="172"/>
      <c r="AL86" s="172"/>
      <c r="AM86" s="173"/>
    </row>
    <row r="87" spans="1:39" ht="15.75">
      <c r="A87" s="61"/>
      <c r="B87" s="115" t="s">
        <v>103</v>
      </c>
      <c r="C87" s="114"/>
      <c r="D87" s="114"/>
      <c r="E87" s="114"/>
      <c r="F87" s="114"/>
      <c r="G87" s="114"/>
      <c r="H87" s="114"/>
      <c r="I87" s="114"/>
      <c r="J87" s="114"/>
      <c r="K87" s="3"/>
      <c r="L87" s="3"/>
      <c r="M87" s="3"/>
      <c r="N87" s="3"/>
      <c r="O87" s="3"/>
      <c r="P87" s="3"/>
      <c r="Q87" s="60"/>
      <c r="R87" s="60"/>
      <c r="S87" s="60"/>
      <c r="T87" s="63"/>
      <c r="U87" s="63"/>
      <c r="V87" s="63"/>
      <c r="W87" s="63"/>
      <c r="X87" s="172"/>
      <c r="Y87" s="172"/>
      <c r="Z87" s="172"/>
      <c r="AA87" s="173"/>
      <c r="AB87" s="146"/>
      <c r="AC87" s="65" t="s">
        <v>104</v>
      </c>
      <c r="AD87" s="65" t="s">
        <v>105</v>
      </c>
      <c r="AE87" s="60"/>
      <c r="AF87" s="63"/>
      <c r="AG87" s="172"/>
      <c r="AH87" s="172"/>
      <c r="AI87" s="172"/>
      <c r="AJ87" s="172"/>
      <c r="AK87" s="172"/>
      <c r="AL87" s="172"/>
      <c r="AM87" s="173"/>
    </row>
    <row r="88" spans="1:39" ht="15.75">
      <c r="A88" s="61"/>
      <c r="B88" s="119"/>
      <c r="C88" s="119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60"/>
      <c r="R88" s="60"/>
      <c r="S88" s="60"/>
      <c r="T88" s="63"/>
      <c r="U88" s="63"/>
      <c r="V88" s="63"/>
      <c r="W88" s="63"/>
      <c r="X88" s="172"/>
      <c r="Y88" s="172"/>
      <c r="Z88" s="172"/>
      <c r="AA88" s="173"/>
      <c r="AB88" s="146"/>
      <c r="AC88" s="68"/>
      <c r="AD88" s="65" t="s">
        <v>106</v>
      </c>
      <c r="AE88" s="119"/>
      <c r="AF88" s="63"/>
      <c r="AG88" s="172"/>
      <c r="AH88" s="172"/>
      <c r="AI88" s="172"/>
      <c r="AJ88" s="172"/>
      <c r="AK88" s="172"/>
      <c r="AL88" s="172"/>
      <c r="AM88" s="173"/>
    </row>
    <row r="89" spans="1:39" ht="15" thickBot="1">
      <c r="A89" s="150"/>
      <c r="B89" s="70"/>
      <c r="C89" s="70"/>
      <c r="D89" s="70"/>
      <c r="E89" s="71"/>
      <c r="F89" s="71"/>
      <c r="G89" s="71"/>
      <c r="H89" s="71"/>
      <c r="I89" s="71"/>
      <c r="J89" s="71"/>
      <c r="K89" s="70"/>
      <c r="L89" s="70"/>
      <c r="M89" s="70"/>
      <c r="N89" s="70"/>
      <c r="O89" s="70"/>
      <c r="P89" s="70"/>
      <c r="Q89" s="70"/>
      <c r="R89" s="70"/>
      <c r="S89" s="70"/>
      <c r="T89" s="72"/>
      <c r="U89" s="151"/>
      <c r="V89" s="151"/>
      <c r="W89" s="151"/>
      <c r="X89" s="151"/>
      <c r="Y89" s="151"/>
      <c r="Z89" s="151"/>
      <c r="AA89" s="152"/>
      <c r="AB89" s="245" t="s">
        <v>118</v>
      </c>
      <c r="AC89" s="246"/>
      <c r="AD89" s="247"/>
      <c r="AE89" s="247"/>
      <c r="AF89" s="247"/>
      <c r="AG89" s="247"/>
      <c r="AH89" s="247"/>
      <c r="AI89" s="247"/>
      <c r="AJ89" s="247"/>
      <c r="AK89" s="247"/>
      <c r="AL89" s="247"/>
      <c r="AM89" s="248"/>
    </row>
    <row r="90" spans="1:39" ht="25.15" customHeight="1">
      <c r="A90" s="259"/>
      <c r="B90" s="260"/>
      <c r="C90" s="261"/>
      <c r="D90" s="262" t="s">
        <v>18</v>
      </c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63"/>
      <c r="Q90" s="263"/>
      <c r="R90" s="263"/>
      <c r="S90" s="263"/>
      <c r="T90" s="263"/>
      <c r="U90" s="263"/>
      <c r="V90" s="263"/>
      <c r="W90" s="263"/>
      <c r="X90" s="264"/>
      <c r="Y90" s="264"/>
      <c r="Z90" s="264"/>
      <c r="AA90" s="265"/>
      <c r="AB90" s="270"/>
      <c r="AC90" s="271"/>
      <c r="AD90" s="271"/>
      <c r="AE90" s="271"/>
      <c r="AF90" s="271"/>
      <c r="AG90" s="271"/>
      <c r="AH90" s="271"/>
      <c r="AI90" s="271"/>
      <c r="AJ90" s="271"/>
      <c r="AK90" s="271"/>
      <c r="AL90" s="271"/>
      <c r="AM90" s="272"/>
    </row>
    <row r="91" spans="1:39" ht="25.15" customHeight="1">
      <c r="A91" s="255" t="s">
        <v>19</v>
      </c>
      <c r="B91" s="256"/>
      <c r="C91" s="257"/>
      <c r="D91" s="266"/>
      <c r="E91" s="267"/>
      <c r="F91" s="267"/>
      <c r="G91" s="267"/>
      <c r="H91" s="267"/>
      <c r="I91" s="267"/>
      <c r="J91" s="267"/>
      <c r="K91" s="267"/>
      <c r="L91" s="267"/>
      <c r="M91" s="267"/>
      <c r="N91" s="267"/>
      <c r="O91" s="267"/>
      <c r="P91" s="267"/>
      <c r="Q91" s="267"/>
      <c r="R91" s="267"/>
      <c r="S91" s="267"/>
      <c r="T91" s="267"/>
      <c r="U91" s="267"/>
      <c r="V91" s="267"/>
      <c r="W91" s="267"/>
      <c r="X91" s="268"/>
      <c r="Y91" s="268"/>
      <c r="Z91" s="268"/>
      <c r="AA91" s="269"/>
      <c r="AB91" s="255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36"/>
    </row>
    <row r="92" spans="1:39" ht="18" customHeight="1">
      <c r="A92" s="255"/>
      <c r="B92" s="256"/>
      <c r="C92" s="257"/>
      <c r="D92" s="2" t="s">
        <v>20</v>
      </c>
      <c r="E92" s="179"/>
      <c r="F92" s="179"/>
      <c r="G92" s="179"/>
      <c r="H92" s="179"/>
      <c r="I92" s="105" t="s">
        <v>21</v>
      </c>
      <c r="J92" s="3"/>
      <c r="K92" s="179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2"/>
      <c r="W92" s="2"/>
      <c r="X92" s="3"/>
      <c r="Y92" s="2"/>
      <c r="Z92" s="2"/>
      <c r="AA92" s="2"/>
      <c r="AB92" s="219"/>
      <c r="AC92" s="220"/>
      <c r="AD92" s="220"/>
      <c r="AE92" s="220"/>
      <c r="AF92" s="220"/>
      <c r="AG92" s="220"/>
      <c r="AH92" s="220"/>
      <c r="AI92" s="220"/>
      <c r="AJ92" s="220"/>
      <c r="AK92" s="220"/>
      <c r="AL92" s="220"/>
      <c r="AM92" s="221"/>
    </row>
    <row r="93" spans="1:39" ht="18" customHeight="1">
      <c r="A93" s="178"/>
      <c r="B93" s="166"/>
      <c r="C93" s="180"/>
      <c r="D93" s="2" t="s">
        <v>5</v>
      </c>
      <c r="E93" s="179"/>
      <c r="F93" s="179"/>
      <c r="G93" s="179"/>
      <c r="H93" s="179"/>
      <c r="I93" s="105" t="s">
        <v>22</v>
      </c>
      <c r="J93" s="3"/>
      <c r="K93" s="179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2"/>
      <c r="W93" s="2"/>
      <c r="X93" s="3"/>
      <c r="Y93" s="2"/>
      <c r="Z93" s="2"/>
      <c r="AA93" s="2"/>
      <c r="AB93" s="174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6"/>
    </row>
    <row r="94" spans="1:39" ht="18" customHeight="1">
      <c r="A94" s="258" t="s">
        <v>23</v>
      </c>
      <c r="B94" s="256"/>
      <c r="C94" s="257"/>
      <c r="D94" s="2" t="s">
        <v>7</v>
      </c>
      <c r="E94" s="179"/>
      <c r="F94" s="179"/>
      <c r="G94" s="2"/>
      <c r="H94" s="2"/>
      <c r="I94" s="105" t="s">
        <v>8</v>
      </c>
      <c r="J94" s="3"/>
      <c r="K94" s="105"/>
      <c r="L94" s="105"/>
      <c r="M94" s="130"/>
      <c r="N94" s="179"/>
      <c r="O94" s="105"/>
      <c r="P94" s="105"/>
      <c r="Q94" s="105"/>
      <c r="R94" s="105"/>
      <c r="S94" s="105"/>
      <c r="T94" s="105"/>
      <c r="U94" s="105"/>
      <c r="V94" s="2"/>
      <c r="W94" s="2"/>
      <c r="X94" s="3"/>
      <c r="Y94" s="175"/>
      <c r="Z94" s="175"/>
      <c r="AA94" s="175"/>
      <c r="AB94" s="219" t="s">
        <v>24</v>
      </c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/>
    </row>
    <row r="95" spans="1:39" ht="18" customHeight="1">
      <c r="A95" s="219" t="s">
        <v>25</v>
      </c>
      <c r="B95" s="220"/>
      <c r="C95" s="240"/>
      <c r="D95" s="2" t="s">
        <v>1</v>
      </c>
      <c r="E95" s="2"/>
      <c r="F95" s="2"/>
      <c r="G95" s="2"/>
      <c r="H95" s="2"/>
      <c r="I95" s="105" t="s">
        <v>2</v>
      </c>
      <c r="J95" s="3"/>
      <c r="K95" s="105"/>
      <c r="L95" s="105"/>
      <c r="M95" s="105"/>
      <c r="N95" s="179"/>
      <c r="O95" s="105"/>
      <c r="P95" s="105"/>
      <c r="Q95" s="105"/>
      <c r="R95" s="105"/>
      <c r="S95" s="105"/>
      <c r="T95" s="105"/>
      <c r="U95" s="105"/>
      <c r="V95" s="2"/>
      <c r="W95" s="2"/>
      <c r="X95" s="3"/>
      <c r="Y95" s="175"/>
      <c r="Z95" s="175"/>
      <c r="AA95" s="175"/>
      <c r="AB95" s="219" t="s">
        <v>26</v>
      </c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1"/>
    </row>
    <row r="96" spans="1:39" ht="18" customHeight="1">
      <c r="A96" s="258" t="s">
        <v>27</v>
      </c>
      <c r="B96" s="256"/>
      <c r="C96" s="257"/>
      <c r="D96" s="4" t="s">
        <v>28</v>
      </c>
      <c r="E96" s="2"/>
      <c r="F96" s="2"/>
      <c r="G96" s="2"/>
      <c r="H96" s="2"/>
      <c r="I96" s="105" t="s">
        <v>108</v>
      </c>
      <c r="J96" s="3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2"/>
      <c r="W96" s="2"/>
      <c r="X96" s="3"/>
      <c r="Y96" s="2"/>
      <c r="Z96" s="2"/>
      <c r="AA96" s="2"/>
      <c r="AB96" s="258"/>
      <c r="AC96" s="256"/>
      <c r="AD96" s="256"/>
      <c r="AE96" s="256"/>
      <c r="AF96" s="256"/>
      <c r="AG96" s="256"/>
      <c r="AH96" s="256"/>
      <c r="AI96" s="256"/>
      <c r="AJ96" s="256"/>
      <c r="AK96" s="256"/>
      <c r="AL96" s="256"/>
      <c r="AM96" s="345"/>
    </row>
    <row r="97" spans="1:39" ht="18" customHeight="1">
      <c r="A97" s="165"/>
      <c r="B97" s="166"/>
      <c r="C97" s="180"/>
      <c r="D97" s="4"/>
      <c r="E97" s="2"/>
      <c r="F97" s="2"/>
      <c r="G97" s="2"/>
      <c r="H97" s="2"/>
      <c r="I97" s="105" t="s">
        <v>63</v>
      </c>
      <c r="J97" s="3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2"/>
      <c r="W97" s="2"/>
      <c r="X97" s="3"/>
      <c r="Y97" s="2"/>
      <c r="Z97" s="2"/>
      <c r="AA97" s="2"/>
      <c r="AB97" s="165"/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/>
    </row>
    <row r="98" spans="1:39" ht="18" customHeight="1" thickBot="1">
      <c r="A98" s="283"/>
      <c r="B98" s="284"/>
      <c r="C98" s="285"/>
      <c r="D98" s="5"/>
      <c r="E98" s="6"/>
      <c r="F98" s="6"/>
      <c r="G98" s="6"/>
      <c r="H98" s="6"/>
      <c r="I98" s="6"/>
      <c r="J98" s="6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77"/>
      <c r="W98" s="177"/>
      <c r="X98" s="6"/>
      <c r="Y98" s="181"/>
      <c r="Z98" s="181"/>
      <c r="AA98" s="181"/>
      <c r="AB98" s="216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8"/>
    </row>
    <row r="99" spans="1:39" ht="10.15" customHeight="1" thickBot="1">
      <c r="A99" s="132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33"/>
      <c r="AM99" s="134"/>
    </row>
    <row r="100" spans="1:39">
      <c r="A100" s="286" t="s">
        <v>31</v>
      </c>
      <c r="B100" s="228" t="s">
        <v>32</v>
      </c>
      <c r="C100" s="229"/>
      <c r="D100" s="234" t="s">
        <v>33</v>
      </c>
      <c r="E100" s="235"/>
      <c r="F100" s="236"/>
      <c r="G100" s="281" t="s">
        <v>34</v>
      </c>
      <c r="H100" s="282"/>
      <c r="I100" s="282"/>
      <c r="J100" s="282"/>
      <c r="K100" s="282"/>
      <c r="L100" s="281" t="s">
        <v>35</v>
      </c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82"/>
      <c r="AJ100" s="282"/>
      <c r="AK100" s="282"/>
      <c r="AL100" s="282"/>
      <c r="AM100" s="308"/>
    </row>
    <row r="101" spans="1:39">
      <c r="A101" s="287"/>
      <c r="B101" s="230"/>
      <c r="C101" s="231"/>
      <c r="D101" s="237"/>
      <c r="E101" s="238"/>
      <c r="F101" s="239"/>
      <c r="G101" s="332" t="s">
        <v>36</v>
      </c>
      <c r="H101" s="223" t="s">
        <v>37</v>
      </c>
      <c r="I101" s="223"/>
      <c r="J101" s="223"/>
      <c r="K101" s="226"/>
      <c r="L101" s="206" t="s">
        <v>38</v>
      </c>
      <c r="M101" s="210"/>
      <c r="N101" s="210"/>
      <c r="O101" s="296"/>
      <c r="P101" s="290" t="s">
        <v>39</v>
      </c>
      <c r="Q101" s="210"/>
      <c r="R101" s="210"/>
      <c r="S101" s="291"/>
      <c r="T101" s="335" t="s">
        <v>40</v>
      </c>
      <c r="U101" s="210"/>
      <c r="V101" s="210"/>
      <c r="W101" s="296"/>
      <c r="X101" s="290" t="s">
        <v>41</v>
      </c>
      <c r="Y101" s="210"/>
      <c r="Z101" s="210"/>
      <c r="AA101" s="291"/>
      <c r="AB101" s="335" t="s">
        <v>42</v>
      </c>
      <c r="AC101" s="210"/>
      <c r="AD101" s="210"/>
      <c r="AE101" s="296"/>
      <c r="AF101" s="290" t="s">
        <v>43</v>
      </c>
      <c r="AG101" s="210"/>
      <c r="AH101" s="210"/>
      <c r="AI101" s="291"/>
      <c r="AJ101" s="335" t="s">
        <v>44</v>
      </c>
      <c r="AK101" s="210"/>
      <c r="AL101" s="210"/>
      <c r="AM101" s="291"/>
    </row>
    <row r="102" spans="1:39">
      <c r="A102" s="287"/>
      <c r="B102" s="230"/>
      <c r="C102" s="231"/>
      <c r="D102" s="322" t="s">
        <v>45</v>
      </c>
      <c r="E102" s="329" t="s">
        <v>46</v>
      </c>
      <c r="F102" s="204" t="s">
        <v>13</v>
      </c>
      <c r="G102" s="333"/>
      <c r="H102" s="223" t="s">
        <v>47</v>
      </c>
      <c r="I102" s="223" t="s">
        <v>48</v>
      </c>
      <c r="J102" s="223" t="s">
        <v>49</v>
      </c>
      <c r="K102" s="226" t="s">
        <v>50</v>
      </c>
      <c r="L102" s="198" t="s">
        <v>51</v>
      </c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200"/>
    </row>
    <row r="103" spans="1:39">
      <c r="A103" s="287"/>
      <c r="B103" s="230"/>
      <c r="C103" s="231"/>
      <c r="D103" s="322"/>
      <c r="E103" s="330"/>
      <c r="F103" s="325"/>
      <c r="G103" s="333"/>
      <c r="H103" s="223"/>
      <c r="I103" s="223"/>
      <c r="J103" s="223"/>
      <c r="K103" s="226"/>
      <c r="L103" s="206" t="s">
        <v>47</v>
      </c>
      <c r="M103" s="210" t="s">
        <v>48</v>
      </c>
      <c r="N103" s="208" t="s">
        <v>52</v>
      </c>
      <c r="O103" s="204" t="s">
        <v>50</v>
      </c>
      <c r="P103" s="206" t="s">
        <v>47</v>
      </c>
      <c r="Q103" s="210" t="s">
        <v>48</v>
      </c>
      <c r="R103" s="208" t="s">
        <v>52</v>
      </c>
      <c r="S103" s="204" t="s">
        <v>50</v>
      </c>
      <c r="T103" s="206" t="s">
        <v>47</v>
      </c>
      <c r="U103" s="210" t="s">
        <v>48</v>
      </c>
      <c r="V103" s="208" t="s">
        <v>52</v>
      </c>
      <c r="W103" s="204" t="s">
        <v>50</v>
      </c>
      <c r="X103" s="206" t="s">
        <v>47</v>
      </c>
      <c r="Y103" s="210" t="s">
        <v>48</v>
      </c>
      <c r="Z103" s="208" t="s">
        <v>52</v>
      </c>
      <c r="AA103" s="204" t="s">
        <v>50</v>
      </c>
      <c r="AB103" s="206" t="s">
        <v>47</v>
      </c>
      <c r="AC103" s="210" t="s">
        <v>48</v>
      </c>
      <c r="AD103" s="208" t="s">
        <v>52</v>
      </c>
      <c r="AE103" s="204" t="s">
        <v>50</v>
      </c>
      <c r="AF103" s="206" t="s">
        <v>47</v>
      </c>
      <c r="AG103" s="210" t="s">
        <v>48</v>
      </c>
      <c r="AH103" s="208" t="s">
        <v>52</v>
      </c>
      <c r="AI103" s="204" t="s">
        <v>50</v>
      </c>
      <c r="AJ103" s="206" t="s">
        <v>47</v>
      </c>
      <c r="AK103" s="210" t="s">
        <v>48</v>
      </c>
      <c r="AL103" s="208" t="s">
        <v>52</v>
      </c>
      <c r="AM103" s="204" t="s">
        <v>50</v>
      </c>
    </row>
    <row r="104" spans="1:39" ht="13.5" thickBot="1">
      <c r="A104" s="288"/>
      <c r="B104" s="232"/>
      <c r="C104" s="233"/>
      <c r="D104" s="323"/>
      <c r="E104" s="331"/>
      <c r="F104" s="205"/>
      <c r="G104" s="334"/>
      <c r="H104" s="224"/>
      <c r="I104" s="224"/>
      <c r="J104" s="224"/>
      <c r="K104" s="227"/>
      <c r="L104" s="207"/>
      <c r="M104" s="211"/>
      <c r="N104" s="209"/>
      <c r="O104" s="205"/>
      <c r="P104" s="207"/>
      <c r="Q104" s="211"/>
      <c r="R104" s="209"/>
      <c r="S104" s="205"/>
      <c r="T104" s="207"/>
      <c r="U104" s="211"/>
      <c r="V104" s="209"/>
      <c r="W104" s="205"/>
      <c r="X104" s="207"/>
      <c r="Y104" s="211"/>
      <c r="Z104" s="209"/>
      <c r="AA104" s="205"/>
      <c r="AB104" s="207"/>
      <c r="AC104" s="211"/>
      <c r="AD104" s="209"/>
      <c r="AE104" s="205"/>
      <c r="AF104" s="207"/>
      <c r="AG104" s="211"/>
      <c r="AH104" s="209"/>
      <c r="AI104" s="205"/>
      <c r="AJ104" s="207"/>
      <c r="AK104" s="211"/>
      <c r="AL104" s="209"/>
      <c r="AM104" s="205"/>
    </row>
    <row r="105" spans="1:39" ht="18" customHeight="1" thickBot="1">
      <c r="A105" s="120" t="s">
        <v>119</v>
      </c>
      <c r="B105" s="289" t="s">
        <v>120</v>
      </c>
      <c r="C105" s="289"/>
      <c r="D105" s="225"/>
      <c r="E105" s="225"/>
      <c r="F105" s="168"/>
      <c r="G105" s="169"/>
      <c r="H105" s="225"/>
      <c r="I105" s="225"/>
      <c r="J105" s="225"/>
      <c r="K105" s="225"/>
      <c r="L105" s="316"/>
      <c r="M105" s="316"/>
      <c r="N105" s="316"/>
      <c r="O105" s="316"/>
      <c r="P105" s="316"/>
      <c r="Q105" s="316"/>
      <c r="R105" s="316"/>
      <c r="S105" s="316"/>
      <c r="T105" s="316"/>
      <c r="U105" s="316"/>
      <c r="V105" s="316"/>
      <c r="W105" s="316"/>
      <c r="X105" s="316"/>
      <c r="Y105" s="316"/>
      <c r="Z105" s="316"/>
      <c r="AA105" s="316"/>
      <c r="AB105" s="316"/>
      <c r="AC105" s="316"/>
      <c r="AD105" s="316"/>
      <c r="AE105" s="316"/>
      <c r="AF105" s="316"/>
      <c r="AG105" s="316"/>
      <c r="AH105" s="316"/>
      <c r="AI105" s="316"/>
      <c r="AJ105" s="316"/>
      <c r="AK105" s="316"/>
      <c r="AL105" s="316"/>
      <c r="AM105" s="317"/>
    </row>
    <row r="106" spans="1:39" ht="18" customHeight="1">
      <c r="A106" s="21" t="s">
        <v>55</v>
      </c>
      <c r="B106" s="343" t="s">
        <v>121</v>
      </c>
      <c r="C106" s="344"/>
      <c r="D106" s="9">
        <v>1</v>
      </c>
      <c r="E106" s="10">
        <v>1</v>
      </c>
      <c r="F106" s="11">
        <v>6</v>
      </c>
      <c r="G106" s="24">
        <f>SUM(H106:K106)</f>
        <v>45</v>
      </c>
      <c r="H106" s="79">
        <v>30</v>
      </c>
      <c r="I106" s="79"/>
      <c r="J106" s="79">
        <v>15</v>
      </c>
      <c r="K106" s="80"/>
      <c r="L106" s="85">
        <v>30</v>
      </c>
      <c r="M106" s="82"/>
      <c r="N106" s="82">
        <v>15</v>
      </c>
      <c r="O106" s="83"/>
      <c r="P106" s="123" t="s">
        <v>63</v>
      </c>
      <c r="Q106" s="78"/>
      <c r="R106" s="78"/>
      <c r="S106" s="124"/>
      <c r="T106" s="125"/>
      <c r="U106" s="126"/>
      <c r="V106" s="126"/>
      <c r="W106" s="127"/>
      <c r="X106" s="93"/>
      <c r="Y106" s="28"/>
      <c r="Z106" s="28"/>
      <c r="AA106" s="11"/>
      <c r="AB106" s="33"/>
      <c r="AC106" s="25"/>
      <c r="AD106" s="25"/>
      <c r="AE106" s="19"/>
      <c r="AF106" s="33"/>
      <c r="AG106" s="28"/>
      <c r="AH106" s="28"/>
      <c r="AI106" s="11"/>
      <c r="AJ106" s="24"/>
      <c r="AK106" s="28"/>
      <c r="AL106" s="28"/>
      <c r="AM106" s="11"/>
    </row>
    <row r="107" spans="1:39" ht="18" customHeight="1">
      <c r="A107" s="8" t="s">
        <v>57</v>
      </c>
      <c r="B107" s="214" t="s">
        <v>122</v>
      </c>
      <c r="C107" s="215"/>
      <c r="D107" s="9"/>
      <c r="E107" s="10">
        <v>1</v>
      </c>
      <c r="F107" s="23">
        <v>2</v>
      </c>
      <c r="G107" s="12">
        <f>SUM(H107:K107)</f>
        <v>15</v>
      </c>
      <c r="H107" s="13">
        <v>15</v>
      </c>
      <c r="I107" s="13"/>
      <c r="J107" s="13" t="s">
        <v>63</v>
      </c>
      <c r="K107" s="13"/>
      <c r="L107" s="8">
        <v>15</v>
      </c>
      <c r="M107" s="14"/>
      <c r="N107" s="14"/>
      <c r="O107" s="10"/>
      <c r="P107" s="8"/>
      <c r="Q107" s="14"/>
      <c r="R107" s="14" t="s">
        <v>63</v>
      </c>
      <c r="S107" s="23"/>
      <c r="T107" s="122"/>
      <c r="U107" s="13"/>
      <c r="V107" s="13" t="s">
        <v>63</v>
      </c>
      <c r="W107" s="38"/>
      <c r="X107" s="12"/>
      <c r="Y107" s="14"/>
      <c r="Z107" s="14" t="s">
        <v>63</v>
      </c>
      <c r="AA107" s="23"/>
      <c r="AB107" s="20"/>
      <c r="AC107" s="13"/>
      <c r="AD107" s="13" t="s">
        <v>63</v>
      </c>
      <c r="AE107" s="38"/>
      <c r="AF107" s="20"/>
      <c r="AG107" s="14"/>
      <c r="AH107" s="14"/>
      <c r="AI107" s="23"/>
      <c r="AJ107" s="12"/>
      <c r="AK107" s="14"/>
      <c r="AL107" s="14"/>
      <c r="AM107" s="23"/>
    </row>
    <row r="108" spans="1:39" ht="18" customHeight="1">
      <c r="A108" s="8" t="s">
        <v>59</v>
      </c>
      <c r="B108" s="182" t="s">
        <v>123</v>
      </c>
      <c r="C108" s="183"/>
      <c r="D108" s="9"/>
      <c r="E108" s="10">
        <v>1</v>
      </c>
      <c r="F108" s="23">
        <v>3</v>
      </c>
      <c r="G108" s="12">
        <f t="shared" ref="G108:G128" si="5">SUM(H108:K108)</f>
        <v>30</v>
      </c>
      <c r="H108" s="74">
        <v>15</v>
      </c>
      <c r="I108" s="74"/>
      <c r="J108" s="74">
        <v>15</v>
      </c>
      <c r="K108" s="74"/>
      <c r="L108" s="75">
        <v>15</v>
      </c>
      <c r="M108" s="76"/>
      <c r="N108" s="76">
        <v>15</v>
      </c>
      <c r="O108" s="77"/>
      <c r="P108" s="75"/>
      <c r="Q108" s="76"/>
      <c r="R108" s="76" t="s">
        <v>63</v>
      </c>
      <c r="S108" s="87"/>
      <c r="T108" s="88"/>
      <c r="U108" s="74"/>
      <c r="V108" s="74" t="s">
        <v>63</v>
      </c>
      <c r="W108" s="89"/>
      <c r="X108" s="90"/>
      <c r="Y108" s="14"/>
      <c r="Z108" s="14" t="s">
        <v>63</v>
      </c>
      <c r="AA108" s="23"/>
      <c r="AB108" s="20"/>
      <c r="AC108" s="13"/>
      <c r="AD108" s="13" t="s">
        <v>63</v>
      </c>
      <c r="AE108" s="38"/>
      <c r="AF108" s="20"/>
      <c r="AG108" s="14"/>
      <c r="AH108" s="14"/>
      <c r="AI108" s="23"/>
      <c r="AJ108" s="12"/>
      <c r="AK108" s="14"/>
      <c r="AL108" s="14"/>
      <c r="AM108" s="23"/>
    </row>
    <row r="109" spans="1:39" ht="18" customHeight="1">
      <c r="A109" s="21" t="s">
        <v>61</v>
      </c>
      <c r="B109" s="182" t="s">
        <v>124</v>
      </c>
      <c r="C109" s="183"/>
      <c r="D109" s="9"/>
      <c r="E109" s="10">
        <v>1</v>
      </c>
      <c r="F109" s="23">
        <v>3</v>
      </c>
      <c r="G109" s="24">
        <f t="shared" si="5"/>
        <v>30</v>
      </c>
      <c r="H109" s="79">
        <v>15</v>
      </c>
      <c r="I109" s="79"/>
      <c r="J109" s="79">
        <v>15</v>
      </c>
      <c r="K109" s="80"/>
      <c r="L109" s="75">
        <v>15</v>
      </c>
      <c r="M109" s="76"/>
      <c r="N109" s="76">
        <v>15</v>
      </c>
      <c r="O109" s="83"/>
      <c r="P109" s="84"/>
      <c r="Q109" s="82"/>
      <c r="R109" s="82"/>
      <c r="S109" s="91"/>
      <c r="T109" s="81"/>
      <c r="U109" s="79"/>
      <c r="V109" s="79"/>
      <c r="W109" s="92"/>
      <c r="X109" s="93"/>
      <c r="Y109" s="28"/>
      <c r="Z109" s="28"/>
      <c r="AA109" s="31"/>
      <c r="AB109" s="33"/>
      <c r="AC109" s="25"/>
      <c r="AD109" s="25"/>
      <c r="AE109" s="32"/>
      <c r="AF109" s="33"/>
      <c r="AG109" s="28"/>
      <c r="AH109" s="28"/>
      <c r="AI109" s="31"/>
      <c r="AJ109" s="24"/>
      <c r="AK109" s="28"/>
      <c r="AL109" s="28"/>
      <c r="AM109" s="31"/>
    </row>
    <row r="110" spans="1:39" ht="18" customHeight="1">
      <c r="A110" s="21" t="s">
        <v>64</v>
      </c>
      <c r="B110" s="182" t="s">
        <v>125</v>
      </c>
      <c r="C110" s="184"/>
      <c r="D110" s="9">
        <v>1</v>
      </c>
      <c r="E110" s="10">
        <v>1</v>
      </c>
      <c r="F110" s="23">
        <v>5</v>
      </c>
      <c r="G110" s="24">
        <f t="shared" si="5"/>
        <v>45</v>
      </c>
      <c r="H110" s="79">
        <v>15</v>
      </c>
      <c r="I110" s="79"/>
      <c r="J110" s="79">
        <v>30</v>
      </c>
      <c r="K110" s="80"/>
      <c r="L110" s="81" t="s">
        <v>63</v>
      </c>
      <c r="M110" s="82"/>
      <c r="N110" s="82" t="s">
        <v>63</v>
      </c>
      <c r="O110" s="83"/>
      <c r="P110" s="85">
        <v>15</v>
      </c>
      <c r="Q110" s="82"/>
      <c r="R110" s="82">
        <v>30</v>
      </c>
      <c r="S110" s="91"/>
      <c r="T110" s="81"/>
      <c r="U110" s="79"/>
      <c r="V110" s="79"/>
      <c r="W110" s="92"/>
      <c r="X110" s="93"/>
      <c r="Y110" s="28"/>
      <c r="Z110" s="28"/>
      <c r="AA110" s="31"/>
      <c r="AB110" s="33"/>
      <c r="AC110" s="25"/>
      <c r="AD110" s="25"/>
      <c r="AE110" s="34"/>
      <c r="AF110" s="33"/>
      <c r="AG110" s="28"/>
      <c r="AH110" s="28"/>
      <c r="AI110" s="35"/>
      <c r="AJ110" s="24"/>
      <c r="AK110" s="28"/>
      <c r="AL110" s="28"/>
      <c r="AM110" s="35"/>
    </row>
    <row r="111" spans="1:39" ht="18" customHeight="1">
      <c r="A111" s="8" t="s">
        <v>66</v>
      </c>
      <c r="B111" s="182" t="s">
        <v>126</v>
      </c>
      <c r="C111" s="184"/>
      <c r="D111" s="36">
        <v>1</v>
      </c>
      <c r="E111" s="37">
        <v>1</v>
      </c>
      <c r="F111" s="38">
        <v>5</v>
      </c>
      <c r="G111" s="24">
        <f t="shared" si="5"/>
        <v>45</v>
      </c>
      <c r="H111" s="79">
        <v>30</v>
      </c>
      <c r="I111" s="79"/>
      <c r="J111" s="79">
        <v>15</v>
      </c>
      <c r="K111" s="80"/>
      <c r="L111" s="81" t="s">
        <v>63</v>
      </c>
      <c r="M111" s="79"/>
      <c r="N111" s="79" t="s">
        <v>63</v>
      </c>
      <c r="O111" s="80"/>
      <c r="P111" s="85">
        <v>30</v>
      </c>
      <c r="Q111" s="79"/>
      <c r="R111" s="79">
        <v>15</v>
      </c>
      <c r="S111" s="92"/>
      <c r="T111" s="81"/>
      <c r="U111" s="79"/>
      <c r="V111" s="79"/>
      <c r="W111" s="92"/>
      <c r="X111" s="94"/>
      <c r="Y111" s="25"/>
      <c r="Z111" s="79"/>
      <c r="AA111" s="92"/>
      <c r="AB111" s="94"/>
      <c r="AC111" s="79"/>
      <c r="AD111" s="79"/>
      <c r="AE111" s="95"/>
      <c r="AF111" s="94"/>
      <c r="AG111" s="79"/>
      <c r="AH111" s="79"/>
      <c r="AI111" s="95"/>
      <c r="AJ111" s="94"/>
      <c r="AK111" s="79"/>
      <c r="AL111" s="79"/>
      <c r="AM111" s="34"/>
    </row>
    <row r="112" spans="1:39" ht="18" customHeight="1">
      <c r="A112" s="8" t="s">
        <v>69</v>
      </c>
      <c r="B112" s="185" t="s">
        <v>127</v>
      </c>
      <c r="C112" s="102"/>
      <c r="D112" s="36"/>
      <c r="E112" s="37">
        <v>1</v>
      </c>
      <c r="F112" s="38">
        <v>3</v>
      </c>
      <c r="G112" s="24">
        <f t="shared" si="5"/>
        <v>30</v>
      </c>
      <c r="H112" s="79"/>
      <c r="I112" s="79"/>
      <c r="J112" s="79">
        <v>30</v>
      </c>
      <c r="K112" s="80"/>
      <c r="L112" s="81"/>
      <c r="M112" s="79"/>
      <c r="N112" s="79"/>
      <c r="O112" s="80"/>
      <c r="P112" s="81"/>
      <c r="Q112" s="79"/>
      <c r="R112" s="79">
        <v>30</v>
      </c>
      <c r="S112" s="92"/>
      <c r="T112" s="81"/>
      <c r="U112" s="79"/>
      <c r="V112" s="79"/>
      <c r="W112" s="92"/>
      <c r="X112" s="94"/>
      <c r="Y112" s="25"/>
      <c r="Z112" s="79"/>
      <c r="AA112" s="92"/>
      <c r="AB112" s="94"/>
      <c r="AC112" s="79"/>
      <c r="AD112" s="79"/>
      <c r="AE112" s="95"/>
      <c r="AF112" s="94"/>
      <c r="AG112" s="79"/>
      <c r="AH112" s="79"/>
      <c r="AI112" s="95"/>
      <c r="AJ112" s="94"/>
      <c r="AK112" s="79"/>
      <c r="AL112" s="79"/>
      <c r="AM112" s="34"/>
    </row>
    <row r="113" spans="1:39" ht="18" customHeight="1">
      <c r="A113" s="8" t="s">
        <v>128</v>
      </c>
      <c r="B113" s="185" t="s">
        <v>129</v>
      </c>
      <c r="C113" s="102"/>
      <c r="D113" s="36">
        <v>1</v>
      </c>
      <c r="E113" s="37">
        <v>1</v>
      </c>
      <c r="F113" s="38">
        <v>7</v>
      </c>
      <c r="G113" s="24">
        <f t="shared" si="5"/>
        <v>75</v>
      </c>
      <c r="H113" s="79">
        <v>30</v>
      </c>
      <c r="I113" s="79"/>
      <c r="J113" s="79">
        <v>45</v>
      </c>
      <c r="K113" s="80"/>
      <c r="L113" s="81"/>
      <c r="M113" s="79"/>
      <c r="N113" s="79"/>
      <c r="O113" s="80"/>
      <c r="P113" s="81"/>
      <c r="Q113" s="79"/>
      <c r="R113" s="79"/>
      <c r="S113" s="92"/>
      <c r="T113" s="86">
        <v>30</v>
      </c>
      <c r="U113" s="79"/>
      <c r="V113" s="79">
        <v>45</v>
      </c>
      <c r="W113" s="92"/>
      <c r="X113" s="94"/>
      <c r="Y113" s="25"/>
      <c r="Z113" s="79"/>
      <c r="AA113" s="92"/>
      <c r="AB113" s="94"/>
      <c r="AC113" s="79"/>
      <c r="AD113" s="79"/>
      <c r="AE113" s="95"/>
      <c r="AF113" s="94"/>
      <c r="AG113" s="79"/>
      <c r="AH113" s="79"/>
      <c r="AI113" s="95"/>
      <c r="AJ113" s="94"/>
      <c r="AK113" s="79"/>
      <c r="AL113" s="79"/>
      <c r="AM113" s="34"/>
    </row>
    <row r="114" spans="1:39" ht="18" customHeight="1">
      <c r="A114" s="8" t="s">
        <v>130</v>
      </c>
      <c r="B114" s="185" t="s">
        <v>131</v>
      </c>
      <c r="C114" s="186"/>
      <c r="D114" s="36">
        <v>1</v>
      </c>
      <c r="E114" s="37">
        <v>1</v>
      </c>
      <c r="F114" s="38">
        <v>7</v>
      </c>
      <c r="G114" s="33">
        <f t="shared" si="5"/>
        <v>60</v>
      </c>
      <c r="H114" s="25">
        <v>30</v>
      </c>
      <c r="I114" s="25"/>
      <c r="J114" s="25">
        <v>30</v>
      </c>
      <c r="K114" s="26"/>
      <c r="L114" s="27"/>
      <c r="M114" s="25"/>
      <c r="N114" s="25"/>
      <c r="O114" s="26"/>
      <c r="P114" s="27"/>
      <c r="Q114" s="25"/>
      <c r="R114" s="25"/>
      <c r="S114" s="32"/>
      <c r="T114" s="86">
        <v>30</v>
      </c>
      <c r="U114" s="25"/>
      <c r="V114" s="25">
        <v>30</v>
      </c>
      <c r="W114" s="32"/>
      <c r="X114" s="33"/>
      <c r="Y114" s="25"/>
      <c r="Z114" s="25"/>
      <c r="AA114" s="32"/>
      <c r="AB114" s="33"/>
      <c r="AC114" s="25"/>
      <c r="AD114" s="25"/>
      <c r="AE114" s="34"/>
      <c r="AF114" s="33"/>
      <c r="AG114" s="25"/>
      <c r="AH114" s="25"/>
      <c r="AI114" s="34"/>
      <c r="AJ114" s="33" t="s">
        <v>63</v>
      </c>
      <c r="AK114" s="25"/>
      <c r="AL114" s="25"/>
      <c r="AM114" s="34"/>
    </row>
    <row r="115" spans="1:39" ht="18" customHeight="1">
      <c r="A115" s="8" t="s">
        <v>132</v>
      </c>
      <c r="B115" s="182" t="s">
        <v>133</v>
      </c>
      <c r="C115" s="183"/>
      <c r="D115" s="36">
        <v>1</v>
      </c>
      <c r="E115" s="37">
        <v>1</v>
      </c>
      <c r="F115" s="38">
        <v>8</v>
      </c>
      <c r="G115" s="33">
        <f t="shared" si="5"/>
        <v>90</v>
      </c>
      <c r="H115" s="79">
        <v>45</v>
      </c>
      <c r="I115" s="79"/>
      <c r="J115" s="79">
        <v>45</v>
      </c>
      <c r="K115" s="80"/>
      <c r="L115" s="81" t="s">
        <v>63</v>
      </c>
      <c r="M115" s="79"/>
      <c r="N115" s="79"/>
      <c r="O115" s="80"/>
      <c r="P115" s="81"/>
      <c r="Q115" s="79"/>
      <c r="R115" s="79"/>
      <c r="S115" s="92"/>
      <c r="T115" s="85">
        <v>45</v>
      </c>
      <c r="U115" s="79"/>
      <c r="V115" s="79">
        <v>45</v>
      </c>
      <c r="W115" s="32"/>
      <c r="X115" s="33"/>
      <c r="Y115" s="25"/>
      <c r="Z115" s="25"/>
      <c r="AA115" s="32"/>
      <c r="AB115" s="33"/>
      <c r="AC115" s="25"/>
      <c r="AD115" s="25"/>
      <c r="AE115" s="34"/>
      <c r="AF115" s="33"/>
      <c r="AG115" s="25"/>
      <c r="AH115" s="25"/>
      <c r="AI115" s="34"/>
      <c r="AJ115" s="33"/>
      <c r="AK115" s="25"/>
      <c r="AL115" s="25"/>
      <c r="AM115" s="34"/>
    </row>
    <row r="116" spans="1:39" ht="18" customHeight="1">
      <c r="A116" s="8" t="s">
        <v>134</v>
      </c>
      <c r="B116" s="182" t="s">
        <v>135</v>
      </c>
      <c r="C116" s="184"/>
      <c r="D116" s="36"/>
      <c r="E116" s="37">
        <v>1</v>
      </c>
      <c r="F116" s="38">
        <v>3</v>
      </c>
      <c r="G116" s="33">
        <f>SUM(H116:K116)</f>
        <v>45</v>
      </c>
      <c r="H116" s="79">
        <v>30</v>
      </c>
      <c r="I116" s="79"/>
      <c r="J116" s="79">
        <v>15</v>
      </c>
      <c r="K116" s="80"/>
      <c r="L116" s="81"/>
      <c r="M116" s="79"/>
      <c r="N116" s="79"/>
      <c r="O116" s="80"/>
      <c r="P116" s="81"/>
      <c r="Q116" s="79"/>
      <c r="R116" s="79"/>
      <c r="S116" s="92"/>
      <c r="T116" s="81">
        <v>30</v>
      </c>
      <c r="U116" s="79"/>
      <c r="V116" s="79">
        <v>15</v>
      </c>
      <c r="W116" s="92"/>
      <c r="X116" s="94"/>
      <c r="Y116" s="96"/>
      <c r="Z116" s="79"/>
      <c r="AA116" s="92"/>
      <c r="AB116" s="94"/>
      <c r="AC116" s="79"/>
      <c r="AD116" s="79"/>
      <c r="AE116" s="95"/>
      <c r="AF116" s="94"/>
      <c r="AG116" s="79"/>
      <c r="AH116" s="79"/>
      <c r="AI116" s="95"/>
      <c r="AJ116" s="94" t="s">
        <v>63</v>
      </c>
      <c r="AK116" s="79"/>
      <c r="AL116" s="79"/>
      <c r="AM116" s="34"/>
    </row>
    <row r="117" spans="1:39" ht="18" customHeight="1">
      <c r="A117" s="8" t="s">
        <v>136</v>
      </c>
      <c r="B117" s="182" t="s">
        <v>137</v>
      </c>
      <c r="C117" s="184"/>
      <c r="D117" s="36">
        <v>1</v>
      </c>
      <c r="E117" s="37">
        <v>1</v>
      </c>
      <c r="F117" s="38">
        <v>6</v>
      </c>
      <c r="G117" s="33">
        <f t="shared" si="5"/>
        <v>60</v>
      </c>
      <c r="H117" s="79">
        <v>30</v>
      </c>
      <c r="I117" s="79" t="s">
        <v>63</v>
      </c>
      <c r="J117" s="79">
        <v>30</v>
      </c>
      <c r="K117" s="80"/>
      <c r="L117" s="81"/>
      <c r="M117" s="79"/>
      <c r="N117" s="79"/>
      <c r="O117" s="80"/>
      <c r="P117" s="81"/>
      <c r="Q117" s="79"/>
      <c r="R117" s="79"/>
      <c r="S117" s="92"/>
      <c r="T117" s="81"/>
      <c r="U117" s="79" t="s">
        <v>63</v>
      </c>
      <c r="V117" s="79"/>
      <c r="W117" s="92"/>
      <c r="X117" s="97">
        <v>30</v>
      </c>
      <c r="Y117" s="96" t="s">
        <v>63</v>
      </c>
      <c r="Z117" s="79">
        <v>30</v>
      </c>
      <c r="AA117" s="92"/>
      <c r="AB117" s="94"/>
      <c r="AC117" s="79"/>
      <c r="AD117" s="79"/>
      <c r="AE117" s="95"/>
      <c r="AF117" s="94"/>
      <c r="AG117" s="79"/>
      <c r="AH117" s="79"/>
      <c r="AI117" s="95"/>
      <c r="AJ117" s="94"/>
      <c r="AK117" s="79"/>
      <c r="AL117" s="79"/>
      <c r="AM117" s="34"/>
    </row>
    <row r="118" spans="1:39" ht="18" customHeight="1">
      <c r="A118" s="8" t="s">
        <v>138</v>
      </c>
      <c r="B118" s="214" t="s">
        <v>139</v>
      </c>
      <c r="C118" s="215"/>
      <c r="D118" s="36">
        <v>1</v>
      </c>
      <c r="E118" s="37">
        <v>1</v>
      </c>
      <c r="F118" s="38">
        <v>4</v>
      </c>
      <c r="G118" s="33">
        <f t="shared" si="5"/>
        <v>45</v>
      </c>
      <c r="H118" s="25">
        <v>15</v>
      </c>
      <c r="I118" s="25"/>
      <c r="J118" s="25">
        <v>30</v>
      </c>
      <c r="K118" s="26"/>
      <c r="L118" s="27"/>
      <c r="M118" s="25"/>
      <c r="N118" s="25"/>
      <c r="O118" s="26"/>
      <c r="P118" s="27"/>
      <c r="Q118" s="25"/>
      <c r="R118" s="25"/>
      <c r="S118" s="32"/>
      <c r="T118" s="27"/>
      <c r="U118" s="25"/>
      <c r="V118" s="25"/>
      <c r="W118" s="32"/>
      <c r="X118" s="98">
        <v>15</v>
      </c>
      <c r="Y118" s="25"/>
      <c r="Z118" s="25">
        <v>30</v>
      </c>
      <c r="AA118" s="32"/>
      <c r="AB118" s="33"/>
      <c r="AC118" s="25"/>
      <c r="AD118" s="25"/>
      <c r="AE118" s="34"/>
      <c r="AF118" s="33"/>
      <c r="AG118" s="25"/>
      <c r="AH118" s="25"/>
      <c r="AI118" s="34"/>
      <c r="AJ118" s="33"/>
      <c r="AK118" s="25"/>
      <c r="AL118" s="25"/>
      <c r="AM118" s="34"/>
    </row>
    <row r="119" spans="1:39" ht="18" customHeight="1">
      <c r="A119" s="8" t="s">
        <v>140</v>
      </c>
      <c r="B119" s="185" t="s">
        <v>141</v>
      </c>
      <c r="C119" s="186"/>
      <c r="D119" s="36">
        <v>1</v>
      </c>
      <c r="E119" s="37">
        <v>1</v>
      </c>
      <c r="F119" s="38">
        <v>6</v>
      </c>
      <c r="G119" s="33">
        <f t="shared" si="5"/>
        <v>60</v>
      </c>
      <c r="H119" s="25">
        <v>30</v>
      </c>
      <c r="I119" s="25"/>
      <c r="J119" s="25">
        <v>30</v>
      </c>
      <c r="K119" s="26"/>
      <c r="L119" s="27"/>
      <c r="M119" s="25"/>
      <c r="N119" s="25"/>
      <c r="O119" s="26"/>
      <c r="P119" s="27"/>
      <c r="Q119" s="25"/>
      <c r="R119" s="25"/>
      <c r="S119" s="32"/>
      <c r="T119" s="27"/>
      <c r="U119" s="25"/>
      <c r="V119" s="25"/>
      <c r="W119" s="32"/>
      <c r="X119" s="98">
        <v>30</v>
      </c>
      <c r="Y119" s="25"/>
      <c r="Z119" s="25">
        <v>30</v>
      </c>
      <c r="AA119" s="32"/>
      <c r="AB119" s="33"/>
      <c r="AC119" s="25"/>
      <c r="AD119" s="25"/>
      <c r="AE119" s="34"/>
      <c r="AF119" s="33"/>
      <c r="AG119" s="25"/>
      <c r="AH119" s="25"/>
      <c r="AI119" s="34"/>
      <c r="AJ119" s="33"/>
      <c r="AK119" s="25"/>
      <c r="AL119" s="25"/>
      <c r="AM119" s="34"/>
    </row>
    <row r="120" spans="1:39" ht="18" customHeight="1">
      <c r="A120" s="8" t="s">
        <v>142</v>
      </c>
      <c r="B120" s="182" t="s">
        <v>143</v>
      </c>
      <c r="C120" s="184"/>
      <c r="D120" s="36">
        <v>1</v>
      </c>
      <c r="E120" s="37">
        <v>1</v>
      </c>
      <c r="F120" s="38">
        <v>5</v>
      </c>
      <c r="G120" s="33">
        <f>SUM(H120:K120)</f>
        <v>45</v>
      </c>
      <c r="H120" s="79">
        <v>15</v>
      </c>
      <c r="I120" s="79"/>
      <c r="J120" s="79">
        <v>30</v>
      </c>
      <c r="K120" s="80"/>
      <c r="L120" s="81"/>
      <c r="M120" s="79"/>
      <c r="N120" s="79"/>
      <c r="O120" s="80"/>
      <c r="P120" s="81"/>
      <c r="Q120" s="79"/>
      <c r="R120" s="79"/>
      <c r="S120" s="92"/>
      <c r="T120" s="81"/>
      <c r="U120" s="79"/>
      <c r="V120" s="79"/>
      <c r="W120" s="92"/>
      <c r="X120" s="98">
        <v>15</v>
      </c>
      <c r="Y120" s="96"/>
      <c r="Z120" s="79">
        <v>30</v>
      </c>
      <c r="AA120" s="92"/>
      <c r="AB120" s="94"/>
      <c r="AC120" s="79"/>
      <c r="AD120" s="79"/>
      <c r="AE120" s="95"/>
      <c r="AF120" s="94"/>
      <c r="AG120" s="79"/>
      <c r="AH120" s="79"/>
      <c r="AI120" s="95"/>
      <c r="AJ120" s="94"/>
      <c r="AK120" s="79"/>
      <c r="AL120" s="79"/>
      <c r="AM120" s="34"/>
    </row>
    <row r="121" spans="1:39" ht="18" customHeight="1">
      <c r="A121" s="8" t="s">
        <v>144</v>
      </c>
      <c r="B121" s="185" t="s">
        <v>145</v>
      </c>
      <c r="C121" s="102"/>
      <c r="D121" s="36"/>
      <c r="E121" s="37">
        <v>1</v>
      </c>
      <c r="F121" s="38">
        <v>4</v>
      </c>
      <c r="G121" s="33">
        <f t="shared" si="5"/>
        <v>52</v>
      </c>
      <c r="H121" s="79">
        <v>30</v>
      </c>
      <c r="I121" s="79"/>
      <c r="J121" s="79">
        <v>22</v>
      </c>
      <c r="K121" s="80"/>
      <c r="L121" s="81"/>
      <c r="M121" s="79"/>
      <c r="N121" s="79"/>
      <c r="O121" s="80"/>
      <c r="P121" s="81"/>
      <c r="Q121" s="79"/>
      <c r="R121" s="79"/>
      <c r="S121" s="92"/>
      <c r="T121" s="81"/>
      <c r="U121" s="79"/>
      <c r="V121" s="79"/>
      <c r="W121" s="92"/>
      <c r="X121" s="94">
        <v>30</v>
      </c>
      <c r="Y121" s="79"/>
      <c r="Z121" s="79">
        <v>22</v>
      </c>
      <c r="AA121" s="80"/>
      <c r="AB121" s="99"/>
      <c r="AC121" s="100"/>
      <c r="AD121" s="100"/>
      <c r="AE121" s="95"/>
      <c r="AF121" s="94"/>
      <c r="AG121" s="25"/>
      <c r="AH121" s="25"/>
      <c r="AI121" s="34"/>
      <c r="AJ121" s="33"/>
      <c r="AK121" s="25"/>
      <c r="AL121" s="25"/>
      <c r="AM121" s="34"/>
    </row>
    <row r="122" spans="1:39" ht="18" customHeight="1">
      <c r="A122" s="8" t="s">
        <v>146</v>
      </c>
      <c r="B122" s="182" t="s">
        <v>147</v>
      </c>
      <c r="C122" s="184"/>
      <c r="D122" s="36"/>
      <c r="E122" s="37">
        <v>1</v>
      </c>
      <c r="F122" s="38">
        <v>2</v>
      </c>
      <c r="G122" s="33">
        <f t="shared" si="5"/>
        <v>30</v>
      </c>
      <c r="H122" s="79">
        <v>15</v>
      </c>
      <c r="I122" s="79"/>
      <c r="J122" s="79">
        <v>15</v>
      </c>
      <c r="K122" s="80"/>
      <c r="L122" s="81"/>
      <c r="M122" s="79"/>
      <c r="N122" s="79"/>
      <c r="O122" s="80"/>
      <c r="P122" s="81"/>
      <c r="Q122" s="79"/>
      <c r="R122" s="79"/>
      <c r="S122" s="92"/>
      <c r="T122" s="81"/>
      <c r="U122" s="79"/>
      <c r="V122" s="79"/>
      <c r="W122" s="92"/>
      <c r="X122" s="94">
        <v>15</v>
      </c>
      <c r="Y122" s="25"/>
      <c r="Z122" s="79">
        <v>15</v>
      </c>
      <c r="AA122" s="92"/>
      <c r="AB122" s="94"/>
      <c r="AC122" s="79"/>
      <c r="AD122" s="79"/>
      <c r="AE122" s="95"/>
      <c r="AF122" s="94"/>
      <c r="AG122" s="79"/>
      <c r="AH122" s="79"/>
      <c r="AI122" s="95"/>
      <c r="AJ122" s="94"/>
      <c r="AK122" s="79"/>
      <c r="AL122" s="79"/>
      <c r="AM122" s="34"/>
    </row>
    <row r="123" spans="1:39" ht="18" customHeight="1">
      <c r="A123" s="8" t="s">
        <v>148</v>
      </c>
      <c r="B123" s="182" t="s">
        <v>149</v>
      </c>
      <c r="C123" s="184"/>
      <c r="D123" s="36"/>
      <c r="E123" s="37">
        <v>1</v>
      </c>
      <c r="F123" s="38">
        <v>2</v>
      </c>
      <c r="G123" s="33">
        <f>SUM(H123:K123)</f>
        <v>30</v>
      </c>
      <c r="H123" s="79">
        <v>30</v>
      </c>
      <c r="I123" s="79"/>
      <c r="J123" s="79"/>
      <c r="K123" s="80"/>
      <c r="L123" s="81"/>
      <c r="M123" s="79"/>
      <c r="N123" s="79"/>
      <c r="O123" s="80"/>
      <c r="P123" s="81"/>
      <c r="Q123" s="79"/>
      <c r="R123" s="79"/>
      <c r="S123" s="92"/>
      <c r="T123" s="81"/>
      <c r="U123" s="79"/>
      <c r="V123" s="79"/>
      <c r="W123" s="92"/>
      <c r="X123" s="94">
        <v>30</v>
      </c>
      <c r="Y123" s="79"/>
      <c r="Z123" s="79"/>
      <c r="AA123" s="92"/>
      <c r="AB123" s="94"/>
      <c r="AC123" s="79"/>
      <c r="AD123" s="79"/>
      <c r="AE123" s="95"/>
      <c r="AF123" s="94"/>
      <c r="AG123" s="25"/>
      <c r="AH123" s="25"/>
      <c r="AI123" s="34"/>
      <c r="AJ123" s="33"/>
      <c r="AK123" s="25"/>
      <c r="AL123" s="25"/>
      <c r="AM123" s="34"/>
    </row>
    <row r="124" spans="1:39" ht="18" customHeight="1">
      <c r="A124" s="8" t="s">
        <v>150</v>
      </c>
      <c r="B124" s="212" t="s">
        <v>151</v>
      </c>
      <c r="C124" s="213"/>
      <c r="D124" s="36">
        <v>1</v>
      </c>
      <c r="E124" s="37">
        <v>1</v>
      </c>
      <c r="F124" s="38">
        <v>7</v>
      </c>
      <c r="G124" s="33">
        <f>SUM(H124:K124)</f>
        <v>90</v>
      </c>
      <c r="H124" s="25">
        <v>30</v>
      </c>
      <c r="I124" s="25"/>
      <c r="J124" s="25">
        <v>60</v>
      </c>
      <c r="K124" s="26"/>
      <c r="L124" s="27"/>
      <c r="M124" s="25"/>
      <c r="N124" s="25"/>
      <c r="O124" s="26"/>
      <c r="P124" s="27"/>
      <c r="Q124" s="25"/>
      <c r="R124" s="25"/>
      <c r="S124" s="32"/>
      <c r="T124" s="27"/>
      <c r="U124" s="25"/>
      <c r="V124" s="25"/>
      <c r="W124" s="26"/>
      <c r="X124" s="154"/>
      <c r="Y124" s="155"/>
      <c r="Z124" s="155"/>
      <c r="AA124" s="32"/>
      <c r="AB124" s="98">
        <v>30</v>
      </c>
      <c r="AC124" s="25"/>
      <c r="AD124" s="25">
        <v>60</v>
      </c>
      <c r="AE124" s="34"/>
      <c r="AF124" s="33"/>
      <c r="AG124" s="25"/>
      <c r="AH124" s="25"/>
      <c r="AI124" s="34"/>
      <c r="AJ124" s="33"/>
      <c r="AK124" s="25"/>
      <c r="AL124" s="25"/>
      <c r="AM124" s="34"/>
    </row>
    <row r="125" spans="1:39" ht="18" customHeight="1">
      <c r="A125" s="8" t="s">
        <v>152</v>
      </c>
      <c r="B125" s="212" t="s">
        <v>153</v>
      </c>
      <c r="C125" s="213"/>
      <c r="D125" s="36"/>
      <c r="E125" s="37">
        <v>1</v>
      </c>
      <c r="F125" s="38">
        <v>4</v>
      </c>
      <c r="G125" s="33">
        <f t="shared" si="5"/>
        <v>45</v>
      </c>
      <c r="H125" s="79">
        <v>30</v>
      </c>
      <c r="I125" s="79"/>
      <c r="J125" s="79">
        <v>15</v>
      </c>
      <c r="K125" s="80"/>
      <c r="L125" s="81"/>
      <c r="M125" s="79"/>
      <c r="N125" s="79"/>
      <c r="O125" s="80"/>
      <c r="P125" s="81"/>
      <c r="Q125" s="79"/>
      <c r="R125" s="79"/>
      <c r="S125" s="92"/>
      <c r="T125" s="81"/>
      <c r="U125" s="79"/>
      <c r="V125" s="79"/>
      <c r="W125" s="92"/>
      <c r="X125" s="94"/>
      <c r="Y125" s="79"/>
      <c r="Z125" s="79"/>
      <c r="AA125" s="92"/>
      <c r="AB125" s="94">
        <v>30</v>
      </c>
      <c r="AC125" s="79"/>
      <c r="AD125" s="79">
        <v>15</v>
      </c>
      <c r="AE125" s="95"/>
      <c r="AF125" s="94"/>
      <c r="AG125" s="25"/>
      <c r="AH125" s="25"/>
      <c r="AI125" s="34"/>
      <c r="AJ125" s="33"/>
      <c r="AK125" s="25"/>
      <c r="AL125" s="25"/>
      <c r="AM125" s="34"/>
    </row>
    <row r="126" spans="1:39" ht="18" customHeight="1">
      <c r="A126" s="8" t="s">
        <v>154</v>
      </c>
      <c r="B126" s="212" t="s">
        <v>155</v>
      </c>
      <c r="C126" s="342"/>
      <c r="D126" s="36">
        <v>1</v>
      </c>
      <c r="E126" s="37">
        <v>1</v>
      </c>
      <c r="F126" s="38">
        <v>6</v>
      </c>
      <c r="G126" s="33">
        <f t="shared" si="5"/>
        <v>75</v>
      </c>
      <c r="H126" s="79">
        <v>30</v>
      </c>
      <c r="I126" s="79"/>
      <c r="J126" s="79">
        <v>45</v>
      </c>
      <c r="K126" s="80"/>
      <c r="L126" s="81"/>
      <c r="M126" s="79"/>
      <c r="N126" s="79"/>
      <c r="O126" s="80"/>
      <c r="P126" s="81"/>
      <c r="Q126" s="79"/>
      <c r="R126" s="79"/>
      <c r="S126" s="92"/>
      <c r="T126" s="81"/>
      <c r="U126" s="79"/>
      <c r="V126" s="79"/>
      <c r="W126" s="92"/>
      <c r="X126" s="94"/>
      <c r="Y126" s="79"/>
      <c r="Z126" s="79"/>
      <c r="AA126" s="92"/>
      <c r="AB126" s="94"/>
      <c r="AC126" s="79"/>
      <c r="AD126" s="79"/>
      <c r="AE126" s="95"/>
      <c r="AF126" s="97">
        <v>30</v>
      </c>
      <c r="AG126" s="25"/>
      <c r="AH126" s="25">
        <v>45</v>
      </c>
      <c r="AI126" s="34"/>
      <c r="AJ126" s="33"/>
      <c r="AK126" s="25"/>
      <c r="AL126" s="25"/>
      <c r="AM126" s="34"/>
    </row>
    <row r="127" spans="1:39" ht="18" customHeight="1">
      <c r="A127" s="8" t="s">
        <v>156</v>
      </c>
      <c r="B127" s="185" t="s">
        <v>157</v>
      </c>
      <c r="C127" s="102"/>
      <c r="D127" s="36"/>
      <c r="E127" s="37">
        <v>1</v>
      </c>
      <c r="F127" s="38">
        <v>3</v>
      </c>
      <c r="G127" s="33">
        <f t="shared" si="5"/>
        <v>45</v>
      </c>
      <c r="H127" s="79">
        <v>30</v>
      </c>
      <c r="I127" s="79"/>
      <c r="J127" s="79">
        <v>15</v>
      </c>
      <c r="K127" s="80"/>
      <c r="L127" s="81"/>
      <c r="M127" s="79"/>
      <c r="N127" s="79"/>
      <c r="O127" s="80"/>
      <c r="P127" s="81"/>
      <c r="Q127" s="79"/>
      <c r="R127" s="79"/>
      <c r="S127" s="92"/>
      <c r="T127" s="81"/>
      <c r="U127" s="79"/>
      <c r="V127" s="79"/>
      <c r="W127" s="92"/>
      <c r="X127" s="94"/>
      <c r="Y127" s="79"/>
      <c r="Z127" s="79"/>
      <c r="AA127" s="92"/>
      <c r="AB127" s="94"/>
      <c r="AC127" s="79"/>
      <c r="AD127" s="79"/>
      <c r="AE127" s="95"/>
      <c r="AF127" s="94">
        <v>30</v>
      </c>
      <c r="AG127" s="25"/>
      <c r="AH127" s="25">
        <v>15</v>
      </c>
      <c r="AI127" s="34"/>
      <c r="AJ127" s="33"/>
      <c r="AK127" s="25"/>
      <c r="AL127" s="25"/>
      <c r="AM127" s="34"/>
    </row>
    <row r="128" spans="1:39" ht="18" customHeight="1">
      <c r="A128" s="8" t="s">
        <v>158</v>
      </c>
      <c r="B128" s="185" t="s">
        <v>159</v>
      </c>
      <c r="C128" s="186"/>
      <c r="D128" s="36"/>
      <c r="E128" s="37">
        <v>1</v>
      </c>
      <c r="F128" s="38">
        <v>3</v>
      </c>
      <c r="G128" s="33">
        <f t="shared" si="5"/>
        <v>36</v>
      </c>
      <c r="H128" s="79">
        <v>24</v>
      </c>
      <c r="I128" s="79"/>
      <c r="J128" s="79">
        <v>12</v>
      </c>
      <c r="K128" s="80"/>
      <c r="L128" s="81"/>
      <c r="M128" s="79"/>
      <c r="N128" s="79"/>
      <c r="O128" s="80"/>
      <c r="P128" s="81"/>
      <c r="Q128" s="79"/>
      <c r="R128" s="79"/>
      <c r="S128" s="92"/>
      <c r="T128" s="81"/>
      <c r="U128" s="79"/>
      <c r="V128" s="79"/>
      <c r="W128" s="92"/>
      <c r="X128" s="94"/>
      <c r="Y128" s="79"/>
      <c r="Z128" s="79"/>
      <c r="AA128" s="92"/>
      <c r="AB128" s="94"/>
      <c r="AC128" s="79"/>
      <c r="AD128" s="79"/>
      <c r="AE128" s="95"/>
      <c r="AF128" s="94"/>
      <c r="AG128" s="25"/>
      <c r="AH128" s="25"/>
      <c r="AI128" s="34"/>
      <c r="AJ128" s="33">
        <v>24</v>
      </c>
      <c r="AK128" s="25"/>
      <c r="AL128" s="25">
        <v>12</v>
      </c>
      <c r="AM128" s="34"/>
    </row>
    <row r="129" spans="1:40" ht="18" customHeight="1" thickBot="1">
      <c r="A129" s="8" t="s">
        <v>160</v>
      </c>
      <c r="B129" s="22" t="s">
        <v>161</v>
      </c>
      <c r="C129" s="39"/>
      <c r="D129" s="40"/>
      <c r="E129" s="29">
        <v>1</v>
      </c>
      <c r="F129" s="31">
        <v>4</v>
      </c>
      <c r="G129" s="24"/>
      <c r="H129" s="79"/>
      <c r="I129" s="79"/>
      <c r="J129" s="79"/>
      <c r="K129" s="80"/>
      <c r="L129" s="84"/>
      <c r="M129" s="82"/>
      <c r="N129" s="82"/>
      <c r="O129" s="83"/>
      <c r="P129" s="84"/>
      <c r="Q129" s="82"/>
      <c r="R129" s="82"/>
      <c r="S129" s="91"/>
      <c r="T129" s="81"/>
      <c r="U129" s="79"/>
      <c r="V129" s="79"/>
      <c r="W129" s="92"/>
      <c r="X129" s="93"/>
      <c r="Y129" s="82"/>
      <c r="Z129" s="82"/>
      <c r="AA129" s="91"/>
      <c r="AB129" s="94"/>
      <c r="AC129" s="79"/>
      <c r="AD129" s="79"/>
      <c r="AE129" s="92"/>
      <c r="AF129" s="94" t="s">
        <v>68</v>
      </c>
      <c r="AG129" s="28"/>
      <c r="AH129" s="28"/>
      <c r="AI129" s="31"/>
      <c r="AJ129" s="24"/>
      <c r="AK129" s="28"/>
      <c r="AL129" s="28"/>
      <c r="AM129" s="31"/>
      <c r="AN129" s="153"/>
    </row>
    <row r="130" spans="1:40" ht="13.5" thickTop="1">
      <c r="A130" s="135"/>
      <c r="B130" s="241" t="s">
        <v>71</v>
      </c>
      <c r="C130" s="242"/>
      <c r="D130" s="326">
        <f t="shared" ref="D130:AM130" si="6">SUM(D106:D129)</f>
        <v>12</v>
      </c>
      <c r="E130" s="279">
        <f t="shared" si="6"/>
        <v>24</v>
      </c>
      <c r="F130" s="275">
        <f t="shared" si="6"/>
        <v>108</v>
      </c>
      <c r="G130" s="277">
        <f t="shared" si="6"/>
        <v>1123</v>
      </c>
      <c r="H130" s="279">
        <f t="shared" si="6"/>
        <v>564</v>
      </c>
      <c r="I130" s="279">
        <f t="shared" si="6"/>
        <v>0</v>
      </c>
      <c r="J130" s="279">
        <f t="shared" si="6"/>
        <v>559</v>
      </c>
      <c r="K130" s="275">
        <f t="shared" si="6"/>
        <v>0</v>
      </c>
      <c r="L130" s="136">
        <f t="shared" si="6"/>
        <v>75</v>
      </c>
      <c r="M130" s="137">
        <f t="shared" si="6"/>
        <v>0</v>
      </c>
      <c r="N130" s="137">
        <f t="shared" si="6"/>
        <v>45</v>
      </c>
      <c r="O130" s="138">
        <f t="shared" si="6"/>
        <v>0</v>
      </c>
      <c r="P130" s="136">
        <f t="shared" si="6"/>
        <v>45</v>
      </c>
      <c r="Q130" s="137">
        <f t="shared" si="6"/>
        <v>0</v>
      </c>
      <c r="R130" s="137">
        <f t="shared" si="6"/>
        <v>75</v>
      </c>
      <c r="S130" s="139">
        <f t="shared" si="6"/>
        <v>0</v>
      </c>
      <c r="T130" s="136">
        <f t="shared" si="6"/>
        <v>135</v>
      </c>
      <c r="U130" s="137">
        <f t="shared" si="6"/>
        <v>0</v>
      </c>
      <c r="V130" s="137">
        <f t="shared" si="6"/>
        <v>135</v>
      </c>
      <c r="W130" s="139">
        <f t="shared" si="6"/>
        <v>0</v>
      </c>
      <c r="X130" s="140">
        <f t="shared" si="6"/>
        <v>165</v>
      </c>
      <c r="Y130" s="137">
        <f t="shared" si="6"/>
        <v>0</v>
      </c>
      <c r="Z130" s="137">
        <f t="shared" si="6"/>
        <v>157</v>
      </c>
      <c r="AA130" s="139">
        <f t="shared" si="6"/>
        <v>0</v>
      </c>
      <c r="AB130" s="140">
        <f t="shared" si="6"/>
        <v>60</v>
      </c>
      <c r="AC130" s="137">
        <f t="shared" si="6"/>
        <v>0</v>
      </c>
      <c r="AD130" s="137">
        <f t="shared" si="6"/>
        <v>75</v>
      </c>
      <c r="AE130" s="139">
        <f t="shared" si="6"/>
        <v>0</v>
      </c>
      <c r="AF130" s="136">
        <f t="shared" si="6"/>
        <v>60</v>
      </c>
      <c r="AG130" s="137">
        <f t="shared" si="6"/>
        <v>0</v>
      </c>
      <c r="AH130" s="137">
        <f t="shared" si="6"/>
        <v>60</v>
      </c>
      <c r="AI130" s="139">
        <f t="shared" si="6"/>
        <v>0</v>
      </c>
      <c r="AJ130" s="140">
        <f t="shared" si="6"/>
        <v>24</v>
      </c>
      <c r="AK130" s="137">
        <f t="shared" si="6"/>
        <v>0</v>
      </c>
      <c r="AL130" s="137">
        <f t="shared" si="6"/>
        <v>12</v>
      </c>
      <c r="AM130" s="139">
        <f t="shared" si="6"/>
        <v>0</v>
      </c>
      <c r="AN130" s="153"/>
    </row>
    <row r="131" spans="1:40" ht="13.5" thickBot="1">
      <c r="A131" s="141"/>
      <c r="B131" s="243"/>
      <c r="C131" s="244"/>
      <c r="D131" s="327"/>
      <c r="E131" s="280"/>
      <c r="F131" s="276"/>
      <c r="G131" s="278"/>
      <c r="H131" s="280"/>
      <c r="I131" s="280"/>
      <c r="J131" s="280"/>
      <c r="K131" s="276"/>
      <c r="L131" s="201">
        <f>SUM(L130:O130)</f>
        <v>120</v>
      </c>
      <c r="M131" s="202"/>
      <c r="N131" s="202"/>
      <c r="O131" s="203"/>
      <c r="P131" s="201">
        <f>SUM(P130:S130)</f>
        <v>120</v>
      </c>
      <c r="Q131" s="202"/>
      <c r="R131" s="202"/>
      <c r="S131" s="203"/>
      <c r="T131" s="201">
        <f>SUM(T130:W130)</f>
        <v>270</v>
      </c>
      <c r="U131" s="202"/>
      <c r="V131" s="202"/>
      <c r="W131" s="203"/>
      <c r="X131" s="201">
        <f>SUM(X130:AA130)</f>
        <v>322</v>
      </c>
      <c r="Y131" s="202"/>
      <c r="Z131" s="202"/>
      <c r="AA131" s="203"/>
      <c r="AB131" s="201">
        <f>SUM(AB130:AE130)</f>
        <v>135</v>
      </c>
      <c r="AC131" s="202"/>
      <c r="AD131" s="202"/>
      <c r="AE131" s="203"/>
      <c r="AF131" s="201">
        <f>SUM(AF130:AI130)</f>
        <v>120</v>
      </c>
      <c r="AG131" s="202"/>
      <c r="AH131" s="202"/>
      <c r="AI131" s="203"/>
      <c r="AJ131" s="201">
        <f>SUM(AJ130:AM130)</f>
        <v>36</v>
      </c>
      <c r="AK131" s="202"/>
      <c r="AL131" s="202"/>
      <c r="AM131" s="203"/>
      <c r="AN131" s="153">
        <f>SUM(L131:AI131)*15+120</f>
        <v>16425</v>
      </c>
    </row>
    <row r="132" spans="1:40">
      <c r="A132" s="318" t="s">
        <v>162</v>
      </c>
      <c r="B132" s="319"/>
      <c r="C132" s="320"/>
      <c r="D132" s="321" t="s">
        <v>45</v>
      </c>
      <c r="E132" s="324" t="s">
        <v>46</v>
      </c>
      <c r="F132" s="204" t="s">
        <v>13</v>
      </c>
      <c r="G132" s="328" t="s">
        <v>36</v>
      </c>
      <c r="H132" s="223" t="s">
        <v>47</v>
      </c>
      <c r="I132" s="223" t="s">
        <v>48</v>
      </c>
      <c r="J132" s="223" t="s">
        <v>49</v>
      </c>
      <c r="K132" s="226" t="s">
        <v>50</v>
      </c>
      <c r="L132" s="311" t="s">
        <v>73</v>
      </c>
      <c r="M132" s="312"/>
      <c r="N132" s="312"/>
      <c r="O132" s="313"/>
      <c r="P132" s="311" t="s">
        <v>74</v>
      </c>
      <c r="Q132" s="312"/>
      <c r="R132" s="312"/>
      <c r="S132" s="313"/>
      <c r="T132" s="311" t="s">
        <v>75</v>
      </c>
      <c r="U132" s="312"/>
      <c r="V132" s="312"/>
      <c r="W132" s="313"/>
      <c r="X132" s="311" t="s">
        <v>76</v>
      </c>
      <c r="Y132" s="312"/>
      <c r="Z132" s="312"/>
      <c r="AA132" s="313"/>
      <c r="AB132" s="311" t="s">
        <v>77</v>
      </c>
      <c r="AC132" s="312"/>
      <c r="AD132" s="312"/>
      <c r="AE132" s="313"/>
      <c r="AF132" s="311" t="s">
        <v>78</v>
      </c>
      <c r="AG132" s="312"/>
      <c r="AH132" s="312"/>
      <c r="AI132" s="313"/>
      <c r="AJ132" s="311" t="s">
        <v>79</v>
      </c>
      <c r="AK132" s="312"/>
      <c r="AL132" s="312"/>
      <c r="AM132" s="313"/>
      <c r="AN132" s="153"/>
    </row>
    <row r="133" spans="1:40">
      <c r="A133" s="318"/>
      <c r="B133" s="319"/>
      <c r="C133" s="320"/>
      <c r="D133" s="322"/>
      <c r="E133" s="324"/>
      <c r="F133" s="325"/>
      <c r="G133" s="328"/>
      <c r="H133" s="223"/>
      <c r="I133" s="223"/>
      <c r="J133" s="223"/>
      <c r="K133" s="226"/>
      <c r="L133" s="206" t="s">
        <v>47</v>
      </c>
      <c r="M133" s="210" t="s">
        <v>48</v>
      </c>
      <c r="N133" s="208" t="s">
        <v>52</v>
      </c>
      <c r="O133" s="204" t="s">
        <v>50</v>
      </c>
      <c r="P133" s="206" t="s">
        <v>47</v>
      </c>
      <c r="Q133" s="210" t="s">
        <v>48</v>
      </c>
      <c r="R133" s="208" t="s">
        <v>52</v>
      </c>
      <c r="S133" s="204" t="s">
        <v>50</v>
      </c>
      <c r="T133" s="206" t="s">
        <v>47</v>
      </c>
      <c r="U133" s="210" t="s">
        <v>48</v>
      </c>
      <c r="V133" s="208" t="s">
        <v>52</v>
      </c>
      <c r="W133" s="204" t="s">
        <v>50</v>
      </c>
      <c r="X133" s="206" t="s">
        <v>47</v>
      </c>
      <c r="Y133" s="210" t="s">
        <v>48</v>
      </c>
      <c r="Z133" s="208" t="s">
        <v>52</v>
      </c>
      <c r="AA133" s="204" t="s">
        <v>50</v>
      </c>
      <c r="AB133" s="206" t="s">
        <v>47</v>
      </c>
      <c r="AC133" s="210" t="s">
        <v>48</v>
      </c>
      <c r="AD133" s="208" t="s">
        <v>52</v>
      </c>
      <c r="AE133" s="204" t="s">
        <v>50</v>
      </c>
      <c r="AF133" s="206" t="s">
        <v>47</v>
      </c>
      <c r="AG133" s="210" t="s">
        <v>48</v>
      </c>
      <c r="AH133" s="208" t="s">
        <v>52</v>
      </c>
      <c r="AI133" s="204" t="s">
        <v>50</v>
      </c>
      <c r="AJ133" s="206" t="s">
        <v>47</v>
      </c>
      <c r="AK133" s="210" t="s">
        <v>48</v>
      </c>
      <c r="AL133" s="208" t="s">
        <v>52</v>
      </c>
      <c r="AM133" s="204" t="s">
        <v>50</v>
      </c>
      <c r="AN133" s="153"/>
    </row>
    <row r="134" spans="1:40" ht="17.45" customHeight="1" thickBot="1">
      <c r="A134" s="318"/>
      <c r="B134" s="319"/>
      <c r="C134" s="320"/>
      <c r="D134" s="323"/>
      <c r="E134" s="209"/>
      <c r="F134" s="205"/>
      <c r="G134" s="207"/>
      <c r="H134" s="224"/>
      <c r="I134" s="224"/>
      <c r="J134" s="224"/>
      <c r="K134" s="227"/>
      <c r="L134" s="207"/>
      <c r="M134" s="211"/>
      <c r="N134" s="209"/>
      <c r="O134" s="205"/>
      <c r="P134" s="207"/>
      <c r="Q134" s="211"/>
      <c r="R134" s="209"/>
      <c r="S134" s="205"/>
      <c r="T134" s="207"/>
      <c r="U134" s="211"/>
      <c r="V134" s="209"/>
      <c r="W134" s="205"/>
      <c r="X134" s="207"/>
      <c r="Y134" s="211"/>
      <c r="Z134" s="209"/>
      <c r="AA134" s="205"/>
      <c r="AB134" s="207"/>
      <c r="AC134" s="211"/>
      <c r="AD134" s="209"/>
      <c r="AE134" s="205"/>
      <c r="AF134" s="207"/>
      <c r="AG134" s="211"/>
      <c r="AH134" s="209"/>
      <c r="AI134" s="205"/>
      <c r="AJ134" s="207"/>
      <c r="AK134" s="211"/>
      <c r="AL134" s="209"/>
      <c r="AM134" s="205"/>
      <c r="AN134" s="153"/>
    </row>
    <row r="135" spans="1:40" ht="12.75" customHeight="1">
      <c r="A135" s="318"/>
      <c r="B135" s="319"/>
      <c r="C135" s="320"/>
      <c r="D135" s="340">
        <f t="shared" ref="D135:K135" si="7">SUM(D73+D130)</f>
        <v>16</v>
      </c>
      <c r="E135" s="340">
        <f t="shared" si="7"/>
        <v>41</v>
      </c>
      <c r="F135" s="340">
        <f t="shared" si="7"/>
        <v>150</v>
      </c>
      <c r="G135" s="340">
        <f t="shared" si="7"/>
        <v>1649</v>
      </c>
      <c r="H135" s="340">
        <f t="shared" si="7"/>
        <v>745</v>
      </c>
      <c r="I135" s="340">
        <f t="shared" si="7"/>
        <v>105</v>
      </c>
      <c r="J135" s="340">
        <f t="shared" si="7"/>
        <v>799</v>
      </c>
      <c r="K135" s="340">
        <f t="shared" si="7"/>
        <v>0</v>
      </c>
      <c r="L135" s="54">
        <v>10</v>
      </c>
      <c r="M135" s="55">
        <v>2</v>
      </c>
      <c r="N135" s="55">
        <v>6</v>
      </c>
      <c r="O135" s="56">
        <f>SUM(O130)</f>
        <v>0</v>
      </c>
      <c r="P135" s="54">
        <v>8</v>
      </c>
      <c r="Q135" s="55">
        <v>1</v>
      </c>
      <c r="R135" s="55">
        <v>9</v>
      </c>
      <c r="S135" s="57">
        <f>SUM(S130)</f>
        <v>0</v>
      </c>
      <c r="T135" s="58">
        <v>10</v>
      </c>
      <c r="U135" s="55">
        <v>2</v>
      </c>
      <c r="V135" s="55">
        <v>12</v>
      </c>
      <c r="W135" s="56">
        <f>SUM(W130)</f>
        <v>0</v>
      </c>
      <c r="X135" s="54">
        <v>11</v>
      </c>
      <c r="Y135" s="55">
        <v>2</v>
      </c>
      <c r="Z135" s="55">
        <v>12</v>
      </c>
      <c r="AA135" s="57">
        <f>SUM(AA130)</f>
        <v>0</v>
      </c>
      <c r="AB135" s="58">
        <f>SUM(AB130)</f>
        <v>60</v>
      </c>
      <c r="AC135" s="55">
        <f>SUM(AC130)</f>
        <v>0</v>
      </c>
      <c r="AD135" s="55">
        <v>7</v>
      </c>
      <c r="AE135" s="56">
        <f t="shared" ref="AE135:AM135" si="8">SUM(AE130)</f>
        <v>0</v>
      </c>
      <c r="AF135" s="54">
        <v>6</v>
      </c>
      <c r="AG135" s="55">
        <f t="shared" si="8"/>
        <v>0</v>
      </c>
      <c r="AH135" s="55">
        <v>6</v>
      </c>
      <c r="AI135" s="57">
        <f t="shared" si="8"/>
        <v>0</v>
      </c>
      <c r="AJ135" s="58">
        <v>2</v>
      </c>
      <c r="AK135" s="55">
        <f t="shared" si="8"/>
        <v>0</v>
      </c>
      <c r="AL135" s="55">
        <f t="shared" si="8"/>
        <v>12</v>
      </c>
      <c r="AM135" s="57">
        <f t="shared" si="8"/>
        <v>0</v>
      </c>
      <c r="AN135" s="153"/>
    </row>
    <row r="136" spans="1:40" ht="13.5" customHeight="1" thickBot="1">
      <c r="A136" s="318"/>
      <c r="B136" s="319"/>
      <c r="C136" s="320"/>
      <c r="D136" s="341"/>
      <c r="E136" s="341"/>
      <c r="F136" s="341"/>
      <c r="G136" s="341"/>
      <c r="H136" s="341"/>
      <c r="I136" s="341"/>
      <c r="J136" s="341"/>
      <c r="K136" s="341"/>
      <c r="L136" s="252">
        <f>SUM(L135:O135)</f>
        <v>18</v>
      </c>
      <c r="M136" s="253"/>
      <c r="N136" s="253"/>
      <c r="O136" s="254"/>
      <c r="P136" s="252">
        <f>SUM(P135:S135)</f>
        <v>18</v>
      </c>
      <c r="Q136" s="253"/>
      <c r="R136" s="253"/>
      <c r="S136" s="254"/>
      <c r="T136" s="252">
        <f>SUM(T135:W135)</f>
        <v>24</v>
      </c>
      <c r="U136" s="253"/>
      <c r="V136" s="253"/>
      <c r="W136" s="254"/>
      <c r="X136" s="252">
        <f>SUM(X135:AA135)</f>
        <v>25</v>
      </c>
      <c r="Y136" s="253"/>
      <c r="Z136" s="253"/>
      <c r="AA136" s="254"/>
      <c r="AB136" s="252">
        <f>SUM(AB135:AE135)</f>
        <v>67</v>
      </c>
      <c r="AC136" s="253"/>
      <c r="AD136" s="253"/>
      <c r="AE136" s="254"/>
      <c r="AF136" s="252">
        <f>SUM(AF135:AI135)</f>
        <v>12</v>
      </c>
      <c r="AG136" s="253"/>
      <c r="AH136" s="253"/>
      <c r="AI136" s="254"/>
      <c r="AJ136" s="252">
        <f>SUM(AJ135:AM135)</f>
        <v>14</v>
      </c>
      <c r="AK136" s="253"/>
      <c r="AL136" s="253"/>
      <c r="AM136" s="254"/>
      <c r="AN136" s="153">
        <f>SUM(L136:AI136)*15+130</f>
        <v>2590</v>
      </c>
    </row>
    <row r="137" spans="1:40">
      <c r="A137" s="318"/>
      <c r="B137" s="319"/>
      <c r="C137" s="320"/>
      <c r="D137" s="299" t="s">
        <v>80</v>
      </c>
      <c r="E137" s="271"/>
      <c r="F137" s="300"/>
      <c r="G137" s="307" t="s">
        <v>81</v>
      </c>
      <c r="H137" s="282"/>
      <c r="I137" s="282"/>
      <c r="J137" s="282"/>
      <c r="K137" s="308"/>
      <c r="L137" s="249">
        <v>2</v>
      </c>
      <c r="M137" s="250"/>
      <c r="N137" s="250"/>
      <c r="O137" s="251"/>
      <c r="P137" s="249">
        <v>4</v>
      </c>
      <c r="Q137" s="250"/>
      <c r="R137" s="250"/>
      <c r="S137" s="251"/>
      <c r="T137" s="249">
        <v>4</v>
      </c>
      <c r="U137" s="250"/>
      <c r="V137" s="250"/>
      <c r="W137" s="251"/>
      <c r="X137" s="249">
        <v>4</v>
      </c>
      <c r="Y137" s="250"/>
      <c r="Z137" s="250"/>
      <c r="AA137" s="251"/>
      <c r="AB137" s="337">
        <v>1</v>
      </c>
      <c r="AC137" s="338"/>
      <c r="AD137" s="338"/>
      <c r="AE137" s="339"/>
      <c r="AF137" s="249">
        <v>1</v>
      </c>
      <c r="AG137" s="250"/>
      <c r="AH137" s="250"/>
      <c r="AI137" s="251"/>
      <c r="AJ137" s="249">
        <v>0</v>
      </c>
      <c r="AK137" s="250"/>
      <c r="AL137" s="250"/>
      <c r="AM137" s="251"/>
      <c r="AN137" s="153">
        <f>SUM(L137:AM137)</f>
        <v>16</v>
      </c>
    </row>
    <row r="138" spans="1:40">
      <c r="A138" s="318"/>
      <c r="B138" s="319"/>
      <c r="C138" s="320"/>
      <c r="D138" s="301"/>
      <c r="E138" s="302"/>
      <c r="F138" s="303"/>
      <c r="G138" s="296" t="s">
        <v>82</v>
      </c>
      <c r="H138" s="297"/>
      <c r="I138" s="297"/>
      <c r="J138" s="297"/>
      <c r="K138" s="298"/>
      <c r="L138" s="292">
        <v>9</v>
      </c>
      <c r="M138" s="293"/>
      <c r="N138" s="293"/>
      <c r="O138" s="294"/>
      <c r="P138" s="292">
        <v>7</v>
      </c>
      <c r="Q138" s="293"/>
      <c r="R138" s="293"/>
      <c r="S138" s="294"/>
      <c r="T138" s="292">
        <v>7</v>
      </c>
      <c r="U138" s="293"/>
      <c r="V138" s="293"/>
      <c r="W138" s="294"/>
      <c r="X138" s="292">
        <v>9</v>
      </c>
      <c r="Y138" s="293"/>
      <c r="Z138" s="293"/>
      <c r="AA138" s="294"/>
      <c r="AB138" s="292">
        <v>3</v>
      </c>
      <c r="AC138" s="293"/>
      <c r="AD138" s="293"/>
      <c r="AE138" s="294"/>
      <c r="AF138" s="292">
        <v>5</v>
      </c>
      <c r="AG138" s="293"/>
      <c r="AH138" s="293"/>
      <c r="AI138" s="294"/>
      <c r="AJ138" s="292">
        <v>4</v>
      </c>
      <c r="AK138" s="293"/>
      <c r="AL138" s="293"/>
      <c r="AM138" s="294"/>
      <c r="AN138" s="153">
        <f>SUM(L138:AM138)</f>
        <v>44</v>
      </c>
    </row>
    <row r="139" spans="1:40" ht="13.5" thickBot="1">
      <c r="A139" s="318"/>
      <c r="B139" s="319"/>
      <c r="C139" s="320"/>
      <c r="D139" s="304"/>
      <c r="E139" s="305"/>
      <c r="F139" s="306"/>
      <c r="G139" s="296" t="s">
        <v>13</v>
      </c>
      <c r="H139" s="297"/>
      <c r="I139" s="297"/>
      <c r="J139" s="297"/>
      <c r="K139" s="298"/>
      <c r="L139" s="295">
        <v>30</v>
      </c>
      <c r="M139" s="295"/>
      <c r="N139" s="295"/>
      <c r="O139" s="295"/>
      <c r="P139" s="295">
        <v>30</v>
      </c>
      <c r="Q139" s="295"/>
      <c r="R139" s="295"/>
      <c r="S139" s="295"/>
      <c r="T139" s="222">
        <v>30</v>
      </c>
      <c r="U139" s="222"/>
      <c r="V139" s="222"/>
      <c r="W139" s="222"/>
      <c r="X139" s="222">
        <v>30</v>
      </c>
      <c r="Y139" s="222"/>
      <c r="Z139" s="222"/>
      <c r="AA139" s="222"/>
      <c r="AB139" s="295">
        <v>12</v>
      </c>
      <c r="AC139" s="295"/>
      <c r="AD139" s="295"/>
      <c r="AE139" s="295"/>
      <c r="AF139" s="295">
        <v>14</v>
      </c>
      <c r="AG139" s="295"/>
      <c r="AH139" s="295"/>
      <c r="AI139" s="295"/>
      <c r="AJ139" s="222">
        <v>4</v>
      </c>
      <c r="AK139" s="222"/>
      <c r="AL139" s="222"/>
      <c r="AM139" s="222"/>
      <c r="AN139" s="153">
        <f>SUM(L139:AM139)</f>
        <v>150</v>
      </c>
    </row>
    <row r="140" spans="1:40">
      <c r="A140" s="142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70"/>
      <c r="V140" s="143"/>
      <c r="W140" s="143"/>
      <c r="X140" s="143"/>
      <c r="Y140" s="143"/>
      <c r="Z140" s="170"/>
      <c r="AA140" s="171"/>
      <c r="AB140" s="144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5"/>
      <c r="AN140" s="153"/>
    </row>
    <row r="141" spans="1:40" ht="18" customHeight="1">
      <c r="A141" s="59" t="s">
        <v>83</v>
      </c>
      <c r="B141" s="60"/>
      <c r="C141" s="60"/>
      <c r="D141" s="60"/>
      <c r="E141" s="60"/>
      <c r="F141" s="60"/>
      <c r="G141" s="60"/>
      <c r="H141" s="172"/>
      <c r="I141" s="172"/>
      <c r="J141" s="172"/>
      <c r="K141" s="172"/>
      <c r="L141" s="172"/>
      <c r="M141" s="172"/>
      <c r="N141" s="172"/>
      <c r="O141" s="172"/>
      <c r="P141" s="172"/>
      <c r="Q141" s="172"/>
      <c r="R141" s="172"/>
      <c r="S141" s="172"/>
      <c r="T141" s="172"/>
      <c r="U141" s="172"/>
      <c r="V141" s="172"/>
      <c r="W141" s="172"/>
      <c r="X141" s="172"/>
      <c r="Y141" s="172"/>
      <c r="Z141" s="172"/>
      <c r="AA141" s="173"/>
      <c r="AB141" s="146"/>
      <c r="AC141" s="172" t="s">
        <v>84</v>
      </c>
      <c r="AD141" s="172"/>
      <c r="AE141" s="172"/>
      <c r="AF141" s="172"/>
      <c r="AG141" s="172"/>
      <c r="AH141" s="172"/>
      <c r="AI141" s="172"/>
      <c r="AJ141" s="172" t="s">
        <v>163</v>
      </c>
      <c r="AK141" s="172"/>
      <c r="AL141" s="172"/>
      <c r="AM141" s="173"/>
      <c r="AN141" s="153"/>
    </row>
    <row r="142" spans="1:40" ht="15.75">
      <c r="A142" s="61"/>
      <c r="B142" s="114" t="s">
        <v>86</v>
      </c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60"/>
      <c r="Y142" s="60"/>
      <c r="Z142" s="172"/>
      <c r="AA142" s="173"/>
      <c r="AB142" s="62"/>
      <c r="AC142" s="60"/>
      <c r="AD142" s="63"/>
      <c r="AE142" s="63"/>
      <c r="AF142" s="172"/>
      <c r="AG142" s="172"/>
      <c r="AH142" s="172"/>
      <c r="AI142" s="172"/>
      <c r="AJ142" s="172"/>
      <c r="AK142" s="130"/>
      <c r="AL142" s="130"/>
      <c r="AM142" s="147"/>
      <c r="AN142" s="153"/>
    </row>
    <row r="143" spans="1:40" ht="15.75">
      <c r="A143" s="61"/>
      <c r="B143" s="119" t="s">
        <v>87</v>
      </c>
      <c r="C143" s="119"/>
      <c r="D143" s="119"/>
      <c r="E143" s="119"/>
      <c r="F143" s="119"/>
      <c r="G143" s="119"/>
      <c r="H143" s="119"/>
      <c r="I143" s="119"/>
      <c r="J143" s="119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72"/>
      <c r="Y143" s="172"/>
      <c r="Z143" s="172"/>
      <c r="AA143" s="173"/>
      <c r="AB143" s="146"/>
      <c r="AC143" s="64" t="s">
        <v>88</v>
      </c>
      <c r="AD143" s="65"/>
      <c r="AE143" s="65"/>
      <c r="AF143" s="66"/>
      <c r="AG143" s="148"/>
      <c r="AH143" s="172"/>
      <c r="AI143" s="172"/>
      <c r="AJ143" s="148"/>
      <c r="AK143" s="148"/>
      <c r="AL143" s="148"/>
      <c r="AM143" s="173"/>
      <c r="AN143" s="153"/>
    </row>
    <row r="144" spans="1:40" ht="15.75">
      <c r="A144" s="61"/>
      <c r="B144" s="114" t="s">
        <v>117</v>
      </c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72"/>
      <c r="Y144" s="172"/>
      <c r="Z144" s="172"/>
      <c r="AA144" s="173"/>
      <c r="AB144" s="146"/>
      <c r="AC144" s="66" t="s">
        <v>90</v>
      </c>
      <c r="AD144" s="66" t="s">
        <v>91</v>
      </c>
      <c r="AE144" s="60"/>
      <c r="AF144" s="63"/>
      <c r="AG144" s="172"/>
      <c r="AH144" s="172"/>
      <c r="AI144" s="172"/>
      <c r="AJ144" s="172"/>
      <c r="AK144" s="172"/>
      <c r="AL144" s="172"/>
      <c r="AM144" s="149"/>
      <c r="AN144" s="153"/>
    </row>
    <row r="145" spans="1:39" ht="15.75">
      <c r="A145" s="61"/>
      <c r="B145" s="114" t="s">
        <v>92</v>
      </c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72"/>
      <c r="Y145" s="172"/>
      <c r="Z145" s="172"/>
      <c r="AA145" s="173"/>
      <c r="AB145" s="146"/>
      <c r="AC145" s="65" t="s">
        <v>93</v>
      </c>
      <c r="AD145" s="65" t="s">
        <v>94</v>
      </c>
      <c r="AE145" s="67"/>
      <c r="AF145" s="67"/>
      <c r="AG145" s="172"/>
      <c r="AH145" s="172"/>
      <c r="AI145" s="172"/>
      <c r="AJ145" s="172"/>
      <c r="AK145" s="172"/>
      <c r="AL145" s="172"/>
      <c r="AM145" s="173"/>
    </row>
    <row r="146" spans="1:39" ht="15.75">
      <c r="A146" s="61"/>
      <c r="B146" s="114" t="s">
        <v>95</v>
      </c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72"/>
      <c r="Y146" s="172"/>
      <c r="Z146" s="172"/>
      <c r="AA146" s="173"/>
      <c r="AB146" s="146"/>
      <c r="AC146" s="66" t="s">
        <v>49</v>
      </c>
      <c r="AD146" s="104" t="s">
        <v>96</v>
      </c>
      <c r="AE146" s="60"/>
      <c r="AF146" s="60"/>
      <c r="AG146" s="172"/>
      <c r="AH146" s="172"/>
      <c r="AI146" s="172"/>
      <c r="AJ146" s="172"/>
      <c r="AK146" s="172"/>
      <c r="AL146" s="172"/>
      <c r="AM146" s="173"/>
    </row>
    <row r="147" spans="1:39" ht="15.75">
      <c r="A147" s="61"/>
      <c r="B147" s="115" t="s">
        <v>97</v>
      </c>
      <c r="C147" s="114"/>
      <c r="D147" s="114"/>
      <c r="E147" s="114"/>
      <c r="F147" s="114"/>
      <c r="G147" s="114"/>
      <c r="H147" s="114"/>
      <c r="I147" s="114"/>
      <c r="J147" s="114"/>
      <c r="K147" s="3"/>
      <c r="L147" s="3"/>
      <c r="M147" s="3"/>
      <c r="N147" s="3"/>
      <c r="O147" s="3"/>
      <c r="P147" s="3"/>
      <c r="Q147" s="60"/>
      <c r="R147" s="60"/>
      <c r="S147" s="60"/>
      <c r="T147" s="63"/>
      <c r="U147" s="63"/>
      <c r="V147" s="63"/>
      <c r="W147" s="63"/>
      <c r="X147" s="172"/>
      <c r="Y147" s="172"/>
      <c r="Z147" s="172"/>
      <c r="AA147" s="173"/>
      <c r="AB147" s="146"/>
      <c r="AC147" s="119" t="s">
        <v>98</v>
      </c>
      <c r="AD147" s="104" t="s">
        <v>99</v>
      </c>
      <c r="AE147" s="60"/>
      <c r="AF147" s="60"/>
      <c r="AG147" s="172"/>
      <c r="AH147" s="172"/>
      <c r="AI147" s="119"/>
      <c r="AJ147" s="119"/>
      <c r="AK147" s="119"/>
      <c r="AL147" s="119"/>
      <c r="AM147" s="119"/>
    </row>
    <row r="148" spans="1:39" ht="15.75">
      <c r="A148" s="61"/>
      <c r="B148" s="119" t="s">
        <v>100</v>
      </c>
      <c r="C148" s="3"/>
      <c r="D148" s="3"/>
      <c r="E148" s="3"/>
      <c r="F148" s="3"/>
      <c r="G148" s="3"/>
      <c r="H148" s="3"/>
      <c r="I148" s="3"/>
      <c r="J148" s="3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72"/>
      <c r="Y148" s="172"/>
      <c r="Z148" s="172"/>
      <c r="AA148" s="173"/>
      <c r="AB148" s="146"/>
      <c r="AC148" s="66" t="s">
        <v>101</v>
      </c>
      <c r="AD148" s="66" t="s">
        <v>102</v>
      </c>
      <c r="AE148" s="60"/>
      <c r="AF148" s="63"/>
      <c r="AG148" s="172"/>
      <c r="AH148" s="172"/>
      <c r="AI148" s="172"/>
      <c r="AJ148" s="172"/>
      <c r="AK148" s="172"/>
      <c r="AL148" s="172"/>
      <c r="AM148" s="173"/>
    </row>
    <row r="149" spans="1:39" ht="15.75">
      <c r="A149" s="61"/>
      <c r="B149" s="115" t="s">
        <v>103</v>
      </c>
      <c r="C149" s="114"/>
      <c r="D149" s="114"/>
      <c r="E149" s="114"/>
      <c r="F149" s="114"/>
      <c r="G149" s="114"/>
      <c r="H149" s="114"/>
      <c r="I149" s="114"/>
      <c r="J149" s="114"/>
      <c r="K149" s="3"/>
      <c r="L149" s="3"/>
      <c r="M149" s="3"/>
      <c r="N149" s="3"/>
      <c r="O149" s="3"/>
      <c r="P149" s="3"/>
      <c r="Q149" s="60"/>
      <c r="R149" s="60"/>
      <c r="S149" s="60"/>
      <c r="T149" s="63"/>
      <c r="U149" s="63"/>
      <c r="V149" s="63"/>
      <c r="W149" s="63"/>
      <c r="X149" s="172"/>
      <c r="Y149" s="172"/>
      <c r="Z149" s="172"/>
      <c r="AA149" s="173"/>
      <c r="AB149" s="146"/>
      <c r="AC149" s="65" t="s">
        <v>104</v>
      </c>
      <c r="AD149" s="65" t="s">
        <v>105</v>
      </c>
      <c r="AE149" s="60"/>
      <c r="AF149" s="63"/>
      <c r="AG149" s="172"/>
      <c r="AH149" s="172"/>
      <c r="AI149" s="172"/>
      <c r="AJ149" s="172"/>
      <c r="AK149" s="172"/>
      <c r="AL149" s="172"/>
      <c r="AM149" s="173"/>
    </row>
    <row r="150" spans="1:39" ht="15.75">
      <c r="A150" s="61"/>
      <c r="B150" s="119"/>
      <c r="C150" s="119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60"/>
      <c r="R150" s="60"/>
      <c r="S150" s="60"/>
      <c r="T150" s="63"/>
      <c r="U150" s="63"/>
      <c r="V150" s="63"/>
      <c r="W150" s="63"/>
      <c r="X150" s="172"/>
      <c r="Y150" s="172"/>
      <c r="Z150" s="172"/>
      <c r="AA150" s="173"/>
      <c r="AB150" s="146"/>
      <c r="AC150" s="68"/>
      <c r="AD150" s="65" t="s">
        <v>106</v>
      </c>
      <c r="AE150" s="119"/>
      <c r="AF150" s="63"/>
      <c r="AG150" s="172"/>
      <c r="AH150" s="172"/>
      <c r="AI150" s="172"/>
      <c r="AJ150" s="172"/>
      <c r="AK150" s="172"/>
      <c r="AL150" s="172"/>
      <c r="AM150" s="173"/>
    </row>
    <row r="151" spans="1:39" ht="15" thickBot="1">
      <c r="A151" s="150"/>
      <c r="B151" s="70"/>
      <c r="C151" s="70"/>
      <c r="D151" s="70"/>
      <c r="E151" s="71"/>
      <c r="F151" s="71"/>
      <c r="G151" s="71"/>
      <c r="H151" s="71"/>
      <c r="I151" s="71"/>
      <c r="J151" s="71"/>
      <c r="K151" s="70"/>
      <c r="L151" s="70"/>
      <c r="M151" s="70"/>
      <c r="N151" s="70"/>
      <c r="O151" s="70"/>
      <c r="P151" s="70"/>
      <c r="Q151" s="70"/>
      <c r="R151" s="70"/>
      <c r="S151" s="70"/>
      <c r="T151" s="72"/>
      <c r="U151" s="151"/>
      <c r="V151" s="151"/>
      <c r="W151" s="151"/>
      <c r="X151" s="151"/>
      <c r="Y151" s="151"/>
      <c r="Z151" s="151"/>
      <c r="AA151" s="152"/>
      <c r="AB151" s="245" t="s">
        <v>164</v>
      </c>
      <c r="AC151" s="246"/>
      <c r="AD151" s="247"/>
      <c r="AE151" s="247"/>
      <c r="AF151" s="247"/>
      <c r="AG151" s="247"/>
      <c r="AH151" s="247"/>
      <c r="AI151" s="247"/>
      <c r="AJ151" s="247"/>
      <c r="AK151" s="247"/>
      <c r="AL151" s="247"/>
      <c r="AM151" s="248"/>
    </row>
    <row r="152" spans="1:39" ht="25.15" customHeight="1">
      <c r="A152" s="259"/>
      <c r="B152" s="260"/>
      <c r="C152" s="261"/>
      <c r="D152" s="262" t="s">
        <v>18</v>
      </c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263"/>
      <c r="S152" s="263"/>
      <c r="T152" s="263"/>
      <c r="U152" s="263"/>
      <c r="V152" s="263"/>
      <c r="W152" s="263"/>
      <c r="X152" s="264"/>
      <c r="Y152" s="264"/>
      <c r="Z152" s="264"/>
      <c r="AA152" s="265"/>
      <c r="AB152" s="270"/>
      <c r="AC152" s="271"/>
      <c r="AD152" s="271"/>
      <c r="AE152" s="271"/>
      <c r="AF152" s="271"/>
      <c r="AG152" s="271"/>
      <c r="AH152" s="271"/>
      <c r="AI152" s="271"/>
      <c r="AJ152" s="271"/>
      <c r="AK152" s="271"/>
      <c r="AL152" s="271"/>
      <c r="AM152" s="272"/>
    </row>
    <row r="153" spans="1:39" ht="25.15" customHeight="1">
      <c r="A153" s="255" t="s">
        <v>19</v>
      </c>
      <c r="B153" s="256"/>
      <c r="C153" s="257"/>
      <c r="D153" s="266"/>
      <c r="E153" s="267"/>
      <c r="F153" s="267"/>
      <c r="G153" s="267"/>
      <c r="H153" s="267"/>
      <c r="I153" s="267"/>
      <c r="J153" s="267"/>
      <c r="K153" s="267"/>
      <c r="L153" s="267"/>
      <c r="M153" s="267"/>
      <c r="N153" s="267"/>
      <c r="O153" s="267"/>
      <c r="P153" s="267"/>
      <c r="Q153" s="267"/>
      <c r="R153" s="267"/>
      <c r="S153" s="267"/>
      <c r="T153" s="267"/>
      <c r="U153" s="267"/>
      <c r="V153" s="267"/>
      <c r="W153" s="267"/>
      <c r="X153" s="268"/>
      <c r="Y153" s="268"/>
      <c r="Z153" s="268"/>
      <c r="AA153" s="269"/>
      <c r="AB153" s="255"/>
      <c r="AC153" s="302"/>
      <c r="AD153" s="302"/>
      <c r="AE153" s="302"/>
      <c r="AF153" s="302"/>
      <c r="AG153" s="302"/>
      <c r="AH153" s="302"/>
      <c r="AI153" s="302"/>
      <c r="AJ153" s="302"/>
      <c r="AK153" s="302"/>
      <c r="AL153" s="302"/>
      <c r="AM153" s="336"/>
    </row>
    <row r="154" spans="1:39" ht="18" customHeight="1">
      <c r="A154" s="255"/>
      <c r="B154" s="256"/>
      <c r="C154" s="257"/>
      <c r="D154" s="2" t="s">
        <v>20</v>
      </c>
      <c r="E154" s="179"/>
      <c r="F154" s="179"/>
      <c r="G154" s="179"/>
      <c r="H154" s="179"/>
      <c r="I154" s="105" t="s">
        <v>21</v>
      </c>
      <c r="J154" s="3"/>
      <c r="K154" s="179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2"/>
      <c r="W154" s="2"/>
      <c r="X154" s="3"/>
      <c r="Y154" s="2"/>
      <c r="Z154" s="2"/>
      <c r="AA154" s="2"/>
      <c r="AB154" s="219"/>
      <c r="AC154" s="220"/>
      <c r="AD154" s="220"/>
      <c r="AE154" s="220"/>
      <c r="AF154" s="220"/>
      <c r="AG154" s="220"/>
      <c r="AH154" s="220"/>
      <c r="AI154" s="220"/>
      <c r="AJ154" s="220"/>
      <c r="AK154" s="220"/>
      <c r="AL154" s="220"/>
      <c r="AM154" s="221"/>
    </row>
    <row r="155" spans="1:39" ht="18" customHeight="1">
      <c r="A155" s="178"/>
      <c r="B155" s="166"/>
      <c r="C155" s="180"/>
      <c r="D155" s="2" t="s">
        <v>5</v>
      </c>
      <c r="E155" s="179"/>
      <c r="F155" s="179"/>
      <c r="G155" s="179"/>
      <c r="H155" s="179"/>
      <c r="I155" s="105" t="s">
        <v>22</v>
      </c>
      <c r="J155" s="3"/>
      <c r="K155" s="179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2"/>
      <c r="W155" s="2"/>
      <c r="X155" s="3"/>
      <c r="Y155" s="2"/>
      <c r="Z155" s="2"/>
      <c r="AA155" s="2"/>
      <c r="AB155" s="174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6"/>
    </row>
    <row r="156" spans="1:39" ht="18" customHeight="1">
      <c r="A156" s="258" t="s">
        <v>23</v>
      </c>
      <c r="B156" s="256"/>
      <c r="C156" s="257"/>
      <c r="D156" s="2" t="s">
        <v>7</v>
      </c>
      <c r="E156" s="179"/>
      <c r="F156" s="179"/>
      <c r="G156" s="2"/>
      <c r="H156" s="2"/>
      <c r="I156" s="105" t="s">
        <v>8</v>
      </c>
      <c r="J156" s="3"/>
      <c r="K156" s="105"/>
      <c r="L156" s="105"/>
      <c r="M156" s="130"/>
      <c r="N156" s="179"/>
      <c r="O156" s="105"/>
      <c r="P156" s="105"/>
      <c r="Q156" s="105"/>
      <c r="R156" s="105"/>
      <c r="S156" s="105"/>
      <c r="T156" s="105"/>
      <c r="U156" s="105"/>
      <c r="V156" s="2"/>
      <c r="W156" s="2"/>
      <c r="X156" s="3"/>
      <c r="Y156" s="175"/>
      <c r="Z156" s="175"/>
      <c r="AA156" s="175"/>
      <c r="AB156" s="219"/>
      <c r="AC156" s="220"/>
      <c r="AD156" s="220"/>
      <c r="AE156" s="220"/>
      <c r="AF156" s="220"/>
      <c r="AG156" s="220"/>
      <c r="AH156" s="220"/>
      <c r="AI156" s="220"/>
      <c r="AJ156" s="220"/>
      <c r="AK156" s="220"/>
      <c r="AL156" s="220"/>
      <c r="AM156" s="221"/>
    </row>
    <row r="157" spans="1:39" ht="18" customHeight="1">
      <c r="A157" s="219" t="s">
        <v>25</v>
      </c>
      <c r="B157" s="220"/>
      <c r="C157" s="240"/>
      <c r="D157" s="2" t="s">
        <v>1</v>
      </c>
      <c r="E157" s="2"/>
      <c r="F157" s="2"/>
      <c r="G157" s="2"/>
      <c r="H157" s="2"/>
      <c r="I157" s="105" t="s">
        <v>2</v>
      </c>
      <c r="J157" s="3"/>
      <c r="K157" s="105"/>
      <c r="L157" s="105"/>
      <c r="M157" s="105"/>
      <c r="N157" s="179"/>
      <c r="O157" s="105"/>
      <c r="P157" s="105"/>
      <c r="Q157" s="105"/>
      <c r="R157" s="105"/>
      <c r="S157" s="105"/>
      <c r="T157" s="105"/>
      <c r="U157" s="105"/>
      <c r="V157" s="2"/>
      <c r="W157" s="2"/>
      <c r="X157" s="3"/>
      <c r="Y157" s="175"/>
      <c r="Z157" s="175"/>
      <c r="AA157" s="175"/>
      <c r="AB157" s="219" t="s">
        <v>24</v>
      </c>
      <c r="AC157" s="220"/>
      <c r="AD157" s="220"/>
      <c r="AE157" s="220"/>
      <c r="AF157" s="220"/>
      <c r="AG157" s="220"/>
      <c r="AH157" s="220"/>
      <c r="AI157" s="220"/>
      <c r="AJ157" s="220"/>
      <c r="AK157" s="220"/>
      <c r="AL157" s="220"/>
      <c r="AM157" s="221"/>
    </row>
    <row r="158" spans="1:39" ht="18" customHeight="1">
      <c r="A158" s="258" t="s">
        <v>27</v>
      </c>
      <c r="B158" s="256"/>
      <c r="C158" s="257"/>
      <c r="D158" s="4" t="s">
        <v>165</v>
      </c>
      <c r="E158" s="2"/>
      <c r="F158" s="2"/>
      <c r="G158" s="2"/>
      <c r="H158" s="2"/>
      <c r="I158" s="105" t="s">
        <v>108</v>
      </c>
      <c r="J158" s="3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2"/>
      <c r="W158" s="2"/>
      <c r="X158" s="3"/>
      <c r="Y158" s="2"/>
      <c r="Z158" s="2"/>
      <c r="AA158" s="2"/>
      <c r="AB158" s="219" t="s">
        <v>26</v>
      </c>
      <c r="AC158" s="220"/>
      <c r="AD158" s="220"/>
      <c r="AE158" s="220"/>
      <c r="AF158" s="220"/>
      <c r="AG158" s="220"/>
      <c r="AH158" s="220"/>
      <c r="AI158" s="220"/>
      <c r="AJ158" s="220"/>
      <c r="AK158" s="220"/>
      <c r="AL158" s="220"/>
      <c r="AM158" s="221"/>
    </row>
    <row r="159" spans="1:39" ht="18" customHeight="1">
      <c r="A159" s="165"/>
      <c r="B159" s="166"/>
      <c r="C159" s="180"/>
      <c r="D159" s="4"/>
      <c r="E159" s="2"/>
      <c r="F159" s="2"/>
      <c r="G159" s="2"/>
      <c r="H159" s="2"/>
      <c r="I159" s="105"/>
      <c r="J159" s="3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2"/>
      <c r="W159" s="2"/>
      <c r="X159" s="3"/>
      <c r="Y159" s="2"/>
      <c r="Z159" s="2"/>
      <c r="AA159" s="2"/>
      <c r="AB159" s="258"/>
      <c r="AC159" s="256"/>
      <c r="AD159" s="256"/>
      <c r="AE159" s="256"/>
      <c r="AF159" s="256"/>
      <c r="AG159" s="256"/>
      <c r="AH159" s="256"/>
      <c r="AI159" s="256"/>
      <c r="AJ159" s="256"/>
      <c r="AK159" s="256"/>
      <c r="AL159" s="256"/>
      <c r="AM159" s="345"/>
    </row>
    <row r="160" spans="1:39" ht="18" customHeight="1" thickBot="1">
      <c r="A160" s="283"/>
      <c r="B160" s="284"/>
      <c r="C160" s="285"/>
      <c r="D160" s="5"/>
      <c r="E160" s="6"/>
      <c r="F160" s="6"/>
      <c r="G160" s="6"/>
      <c r="H160" s="6"/>
      <c r="I160" s="6"/>
      <c r="J160" s="6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77"/>
      <c r="W160" s="177"/>
      <c r="X160" s="6"/>
      <c r="Y160" s="181"/>
      <c r="Z160" s="181"/>
      <c r="AA160" s="181"/>
      <c r="AB160" s="216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8"/>
    </row>
    <row r="161" spans="1:39" ht="10.15" customHeight="1" thickBot="1">
      <c r="A161" s="132"/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70"/>
      <c r="M161" s="170"/>
      <c r="N161" s="170"/>
      <c r="O161" s="170"/>
      <c r="P161" s="170"/>
      <c r="Q161" s="170"/>
      <c r="R161" s="170"/>
      <c r="S161" s="170"/>
      <c r="T161" s="170"/>
      <c r="U161" s="170"/>
      <c r="V161" s="170"/>
      <c r="W161" s="170"/>
      <c r="X161" s="170"/>
      <c r="Y161" s="170"/>
      <c r="Z161" s="170"/>
      <c r="AA161" s="170"/>
      <c r="AB161" s="170"/>
      <c r="AC161" s="170"/>
      <c r="AD161" s="170"/>
      <c r="AE161" s="170"/>
      <c r="AF161" s="170"/>
      <c r="AG161" s="170"/>
      <c r="AH161" s="170"/>
      <c r="AI161" s="170"/>
      <c r="AJ161" s="170"/>
      <c r="AK161" s="170"/>
      <c r="AL161" s="133"/>
      <c r="AM161" s="134"/>
    </row>
    <row r="162" spans="1:39">
      <c r="A162" s="286" t="s">
        <v>31</v>
      </c>
      <c r="B162" s="228" t="s">
        <v>32</v>
      </c>
      <c r="C162" s="229"/>
      <c r="D162" s="234" t="s">
        <v>33</v>
      </c>
      <c r="E162" s="235"/>
      <c r="F162" s="236"/>
      <c r="G162" s="281" t="s">
        <v>34</v>
      </c>
      <c r="H162" s="282"/>
      <c r="I162" s="282"/>
      <c r="J162" s="282"/>
      <c r="K162" s="282"/>
      <c r="L162" s="281" t="s">
        <v>35</v>
      </c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82"/>
      <c r="AJ162" s="282"/>
      <c r="AK162" s="282"/>
      <c r="AL162" s="282"/>
      <c r="AM162" s="308"/>
    </row>
    <row r="163" spans="1:39">
      <c r="A163" s="287"/>
      <c r="B163" s="230"/>
      <c r="C163" s="231"/>
      <c r="D163" s="237"/>
      <c r="E163" s="238"/>
      <c r="F163" s="239"/>
      <c r="G163" s="332" t="s">
        <v>36</v>
      </c>
      <c r="H163" s="223" t="s">
        <v>37</v>
      </c>
      <c r="I163" s="223"/>
      <c r="J163" s="223"/>
      <c r="K163" s="226"/>
      <c r="L163" s="206" t="s">
        <v>38</v>
      </c>
      <c r="M163" s="210"/>
      <c r="N163" s="210"/>
      <c r="O163" s="296"/>
      <c r="P163" s="290" t="s">
        <v>39</v>
      </c>
      <c r="Q163" s="210"/>
      <c r="R163" s="210"/>
      <c r="S163" s="291"/>
      <c r="T163" s="335" t="s">
        <v>40</v>
      </c>
      <c r="U163" s="210"/>
      <c r="V163" s="210"/>
      <c r="W163" s="296"/>
      <c r="X163" s="290" t="s">
        <v>41</v>
      </c>
      <c r="Y163" s="210"/>
      <c r="Z163" s="210"/>
      <c r="AA163" s="291"/>
      <c r="AB163" s="335" t="s">
        <v>42</v>
      </c>
      <c r="AC163" s="210"/>
      <c r="AD163" s="210"/>
      <c r="AE163" s="296"/>
      <c r="AF163" s="290" t="s">
        <v>43</v>
      </c>
      <c r="AG163" s="210"/>
      <c r="AH163" s="210"/>
      <c r="AI163" s="291"/>
      <c r="AJ163" s="335" t="s">
        <v>44</v>
      </c>
      <c r="AK163" s="210"/>
      <c r="AL163" s="210"/>
      <c r="AM163" s="291"/>
    </row>
    <row r="164" spans="1:39">
      <c r="A164" s="287"/>
      <c r="B164" s="230"/>
      <c r="C164" s="231"/>
      <c r="D164" s="322" t="s">
        <v>45</v>
      </c>
      <c r="E164" s="329" t="s">
        <v>46</v>
      </c>
      <c r="F164" s="204" t="s">
        <v>13</v>
      </c>
      <c r="G164" s="333"/>
      <c r="H164" s="223" t="s">
        <v>47</v>
      </c>
      <c r="I164" s="223" t="s">
        <v>48</v>
      </c>
      <c r="J164" s="223" t="s">
        <v>49</v>
      </c>
      <c r="K164" s="226" t="s">
        <v>50</v>
      </c>
      <c r="L164" s="198" t="s">
        <v>51</v>
      </c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  <c r="AC164" s="199"/>
      <c r="AD164" s="199"/>
      <c r="AE164" s="199"/>
      <c r="AF164" s="199"/>
      <c r="AG164" s="199"/>
      <c r="AH164" s="199"/>
      <c r="AI164" s="199"/>
      <c r="AJ164" s="199"/>
      <c r="AK164" s="199"/>
      <c r="AL164" s="199"/>
      <c r="AM164" s="200"/>
    </row>
    <row r="165" spans="1:39">
      <c r="A165" s="287"/>
      <c r="B165" s="230"/>
      <c r="C165" s="231"/>
      <c r="D165" s="322"/>
      <c r="E165" s="330"/>
      <c r="F165" s="325"/>
      <c r="G165" s="333"/>
      <c r="H165" s="223"/>
      <c r="I165" s="223"/>
      <c r="J165" s="223"/>
      <c r="K165" s="226"/>
      <c r="L165" s="206" t="s">
        <v>47</v>
      </c>
      <c r="M165" s="210" t="s">
        <v>48</v>
      </c>
      <c r="N165" s="208" t="s">
        <v>52</v>
      </c>
      <c r="O165" s="204" t="s">
        <v>50</v>
      </c>
      <c r="P165" s="206" t="s">
        <v>47</v>
      </c>
      <c r="Q165" s="210" t="s">
        <v>48</v>
      </c>
      <c r="R165" s="208" t="s">
        <v>52</v>
      </c>
      <c r="S165" s="204" t="s">
        <v>50</v>
      </c>
      <c r="T165" s="206" t="s">
        <v>47</v>
      </c>
      <c r="U165" s="210" t="s">
        <v>48</v>
      </c>
      <c r="V165" s="208" t="s">
        <v>52</v>
      </c>
      <c r="W165" s="204" t="s">
        <v>50</v>
      </c>
      <c r="X165" s="206" t="s">
        <v>47</v>
      </c>
      <c r="Y165" s="210" t="s">
        <v>48</v>
      </c>
      <c r="Z165" s="208" t="s">
        <v>52</v>
      </c>
      <c r="AA165" s="204" t="s">
        <v>50</v>
      </c>
      <c r="AB165" s="206" t="s">
        <v>47</v>
      </c>
      <c r="AC165" s="210" t="s">
        <v>48</v>
      </c>
      <c r="AD165" s="208" t="s">
        <v>52</v>
      </c>
      <c r="AE165" s="204" t="s">
        <v>50</v>
      </c>
      <c r="AF165" s="206" t="s">
        <v>47</v>
      </c>
      <c r="AG165" s="210" t="s">
        <v>48</v>
      </c>
      <c r="AH165" s="208" t="s">
        <v>52</v>
      </c>
      <c r="AI165" s="204" t="s">
        <v>50</v>
      </c>
      <c r="AJ165" s="206" t="s">
        <v>47</v>
      </c>
      <c r="AK165" s="210" t="s">
        <v>48</v>
      </c>
      <c r="AL165" s="208" t="s">
        <v>52</v>
      </c>
      <c r="AM165" s="204" t="s">
        <v>50</v>
      </c>
    </row>
    <row r="166" spans="1:39" ht="13.5" thickBot="1">
      <c r="A166" s="288"/>
      <c r="B166" s="232"/>
      <c r="C166" s="233"/>
      <c r="D166" s="323"/>
      <c r="E166" s="331"/>
      <c r="F166" s="205"/>
      <c r="G166" s="334"/>
      <c r="H166" s="224"/>
      <c r="I166" s="224"/>
      <c r="J166" s="224"/>
      <c r="K166" s="227"/>
      <c r="L166" s="207"/>
      <c r="M166" s="211"/>
      <c r="N166" s="209"/>
      <c r="O166" s="205"/>
      <c r="P166" s="207"/>
      <c r="Q166" s="211"/>
      <c r="R166" s="209"/>
      <c r="S166" s="205"/>
      <c r="T166" s="207"/>
      <c r="U166" s="211"/>
      <c r="V166" s="209"/>
      <c r="W166" s="205"/>
      <c r="X166" s="207"/>
      <c r="Y166" s="211"/>
      <c r="Z166" s="209"/>
      <c r="AA166" s="205"/>
      <c r="AB166" s="207"/>
      <c r="AC166" s="211"/>
      <c r="AD166" s="209"/>
      <c r="AE166" s="205"/>
      <c r="AF166" s="207"/>
      <c r="AG166" s="211"/>
      <c r="AH166" s="209"/>
      <c r="AI166" s="205"/>
      <c r="AJ166" s="207"/>
      <c r="AK166" s="211"/>
      <c r="AL166" s="209"/>
      <c r="AM166" s="205"/>
    </row>
    <row r="167" spans="1:39" ht="18" customHeight="1" thickBot="1">
      <c r="A167" s="120" t="s">
        <v>166</v>
      </c>
      <c r="B167" s="289" t="s">
        <v>167</v>
      </c>
      <c r="C167" s="289"/>
      <c r="D167" s="225"/>
      <c r="E167" s="225"/>
      <c r="F167" s="168"/>
      <c r="G167" s="169"/>
      <c r="H167" s="225"/>
      <c r="I167" s="225"/>
      <c r="J167" s="225"/>
      <c r="K167" s="225"/>
      <c r="L167" s="316"/>
      <c r="M167" s="316"/>
      <c r="N167" s="316"/>
      <c r="O167" s="316"/>
      <c r="P167" s="316"/>
      <c r="Q167" s="316"/>
      <c r="R167" s="316"/>
      <c r="S167" s="316"/>
      <c r="T167" s="316"/>
      <c r="U167" s="316"/>
      <c r="V167" s="316"/>
      <c r="W167" s="316"/>
      <c r="X167" s="316"/>
      <c r="Y167" s="316"/>
      <c r="Z167" s="316"/>
      <c r="AA167" s="316"/>
      <c r="AB167" s="316"/>
      <c r="AC167" s="316"/>
      <c r="AD167" s="316"/>
      <c r="AE167" s="316"/>
      <c r="AF167" s="316"/>
      <c r="AG167" s="316"/>
      <c r="AH167" s="316"/>
      <c r="AI167" s="316"/>
      <c r="AJ167" s="316"/>
      <c r="AK167" s="316"/>
      <c r="AL167" s="316"/>
      <c r="AM167" s="317"/>
    </row>
    <row r="168" spans="1:39" ht="18" customHeight="1">
      <c r="A168" s="8" t="s">
        <v>55</v>
      </c>
      <c r="B168" s="212" t="s">
        <v>168</v>
      </c>
      <c r="C168" s="213"/>
      <c r="D168" s="36">
        <v>1</v>
      </c>
      <c r="E168" s="37">
        <v>1</v>
      </c>
      <c r="F168" s="38">
        <v>4</v>
      </c>
      <c r="G168" s="33">
        <f t="shared" ref="G168:G180" si="9">SUM(H168:K168)</f>
        <v>45</v>
      </c>
      <c r="H168" s="79">
        <v>15</v>
      </c>
      <c r="I168" s="79"/>
      <c r="J168" s="79">
        <v>30</v>
      </c>
      <c r="K168" s="80"/>
      <c r="L168" s="81" t="s">
        <v>63</v>
      </c>
      <c r="M168" s="79"/>
      <c r="N168" s="79"/>
      <c r="O168" s="80"/>
      <c r="P168" s="81"/>
      <c r="Q168" s="79"/>
      <c r="R168" s="79"/>
      <c r="S168" s="92"/>
      <c r="T168" s="81"/>
      <c r="U168" s="79"/>
      <c r="V168" s="79"/>
      <c r="W168" s="92"/>
      <c r="X168" s="94"/>
      <c r="Y168" s="25"/>
      <c r="Z168" s="79"/>
      <c r="AA168" s="92"/>
      <c r="AB168" s="97">
        <v>15</v>
      </c>
      <c r="AC168" s="79"/>
      <c r="AD168" s="79">
        <v>30</v>
      </c>
      <c r="AE168" s="95"/>
      <c r="AF168" s="94"/>
      <c r="AG168" s="79"/>
      <c r="AH168" s="79"/>
      <c r="AI168" s="95"/>
      <c r="AJ168" s="94"/>
      <c r="AK168" s="79"/>
      <c r="AL168" s="79"/>
      <c r="AM168" s="34"/>
    </row>
    <row r="169" spans="1:39" ht="18" customHeight="1">
      <c r="A169" s="8" t="s">
        <v>57</v>
      </c>
      <c r="B169" s="185" t="s">
        <v>169</v>
      </c>
      <c r="C169" s="186"/>
      <c r="D169" s="36">
        <v>1</v>
      </c>
      <c r="E169" s="37">
        <v>1</v>
      </c>
      <c r="F169" s="38">
        <v>7</v>
      </c>
      <c r="G169" s="33">
        <f t="shared" si="9"/>
        <v>90</v>
      </c>
      <c r="H169" s="79">
        <v>30</v>
      </c>
      <c r="I169" s="79"/>
      <c r="J169" s="79">
        <v>60</v>
      </c>
      <c r="K169" s="80"/>
      <c r="L169" s="81"/>
      <c r="M169" s="79"/>
      <c r="N169" s="79"/>
      <c r="O169" s="80"/>
      <c r="P169" s="81"/>
      <c r="Q169" s="79"/>
      <c r="R169" s="79"/>
      <c r="S169" s="92"/>
      <c r="T169" s="81"/>
      <c r="U169" s="79"/>
      <c r="V169" s="79"/>
      <c r="W169" s="92"/>
      <c r="X169" s="94"/>
      <c r="Y169" s="25"/>
      <c r="Z169" s="79"/>
      <c r="AA169" s="92"/>
      <c r="AB169" s="97">
        <v>30</v>
      </c>
      <c r="AC169" s="79"/>
      <c r="AD169" s="79">
        <v>60</v>
      </c>
      <c r="AE169" s="95"/>
      <c r="AF169" s="94"/>
      <c r="AG169" s="79"/>
      <c r="AH169" s="79"/>
      <c r="AI169" s="95"/>
      <c r="AJ169" s="94"/>
      <c r="AK169" s="79"/>
      <c r="AL169" s="79"/>
      <c r="AM169" s="34"/>
    </row>
    <row r="170" spans="1:39" ht="18" customHeight="1">
      <c r="A170" s="8" t="s">
        <v>59</v>
      </c>
      <c r="B170" s="212" t="s">
        <v>170</v>
      </c>
      <c r="C170" s="213"/>
      <c r="D170" s="36">
        <v>1</v>
      </c>
      <c r="E170" s="37">
        <v>1</v>
      </c>
      <c r="F170" s="38">
        <v>4</v>
      </c>
      <c r="G170" s="33">
        <f>SUM(H170:K170)</f>
        <v>45</v>
      </c>
      <c r="H170" s="79">
        <v>15</v>
      </c>
      <c r="I170" s="79"/>
      <c r="J170" s="79">
        <v>30</v>
      </c>
      <c r="K170" s="80"/>
      <c r="L170" s="81"/>
      <c r="M170" s="79"/>
      <c r="N170" s="79"/>
      <c r="O170" s="80"/>
      <c r="P170" s="81"/>
      <c r="Q170" s="79"/>
      <c r="R170" s="79"/>
      <c r="S170" s="92"/>
      <c r="T170" s="81"/>
      <c r="U170" s="79"/>
      <c r="V170" s="79"/>
      <c r="W170" s="92"/>
      <c r="X170" s="94"/>
      <c r="Y170" s="79"/>
      <c r="Z170" s="79"/>
      <c r="AA170" s="92"/>
      <c r="AB170" s="116">
        <v>15</v>
      </c>
      <c r="AC170" s="79"/>
      <c r="AD170" s="79">
        <v>30</v>
      </c>
      <c r="AE170" s="95"/>
      <c r="AF170" s="94"/>
      <c r="AG170" s="79"/>
      <c r="AH170" s="79"/>
      <c r="AI170" s="95"/>
      <c r="AJ170" s="94"/>
      <c r="AK170" s="79"/>
      <c r="AL170" s="79"/>
      <c r="AM170" s="34"/>
    </row>
    <row r="171" spans="1:39" ht="18" customHeight="1">
      <c r="A171" s="8" t="s">
        <v>61</v>
      </c>
      <c r="B171" s="185" t="s">
        <v>171</v>
      </c>
      <c r="C171" s="186"/>
      <c r="D171" s="36"/>
      <c r="E171" s="37">
        <v>1</v>
      </c>
      <c r="F171" s="38">
        <v>3</v>
      </c>
      <c r="G171" s="33">
        <f t="shared" si="9"/>
        <v>45</v>
      </c>
      <c r="H171" s="79">
        <v>30</v>
      </c>
      <c r="I171" s="79"/>
      <c r="J171" s="79">
        <v>15</v>
      </c>
      <c r="K171" s="80"/>
      <c r="L171" s="81"/>
      <c r="M171" s="79"/>
      <c r="N171" s="79"/>
      <c r="O171" s="80"/>
      <c r="P171" s="81"/>
      <c r="Q171" s="79"/>
      <c r="R171" s="79"/>
      <c r="S171" s="92"/>
      <c r="T171" s="81"/>
      <c r="U171" s="79"/>
      <c r="V171" s="79"/>
      <c r="W171" s="92"/>
      <c r="X171" s="94"/>
      <c r="Y171" s="25"/>
      <c r="Z171" s="79"/>
      <c r="AA171" s="92"/>
      <c r="AB171" s="94">
        <v>30</v>
      </c>
      <c r="AC171" s="79"/>
      <c r="AD171" s="79">
        <v>15</v>
      </c>
      <c r="AE171" s="95"/>
      <c r="AF171" s="94"/>
      <c r="AG171" s="79"/>
      <c r="AH171" s="79"/>
      <c r="AI171" s="95"/>
      <c r="AJ171" s="94"/>
      <c r="AK171" s="79"/>
      <c r="AL171" s="79"/>
      <c r="AM171" s="34"/>
    </row>
    <row r="172" spans="1:39" ht="18" customHeight="1">
      <c r="A172" s="8" t="s">
        <v>64</v>
      </c>
      <c r="B172" s="182" t="s">
        <v>172</v>
      </c>
      <c r="C172" s="184"/>
      <c r="D172" s="36">
        <v>1</v>
      </c>
      <c r="E172" s="37">
        <v>1</v>
      </c>
      <c r="F172" s="38">
        <v>6</v>
      </c>
      <c r="G172" s="33">
        <f t="shared" si="9"/>
        <v>90</v>
      </c>
      <c r="H172" s="79">
        <v>30</v>
      </c>
      <c r="I172" s="79"/>
      <c r="J172" s="79">
        <v>60</v>
      </c>
      <c r="K172" s="80"/>
      <c r="L172" s="81"/>
      <c r="M172" s="79"/>
      <c r="N172" s="79"/>
      <c r="O172" s="80"/>
      <c r="P172" s="81"/>
      <c r="Q172" s="79"/>
      <c r="R172" s="79"/>
      <c r="S172" s="92"/>
      <c r="T172" s="81"/>
      <c r="U172" s="79"/>
      <c r="V172" s="79"/>
      <c r="W172" s="92"/>
      <c r="X172" s="94"/>
      <c r="Y172" s="25"/>
      <c r="Z172" s="79"/>
      <c r="AA172" s="92"/>
      <c r="AB172" s="94"/>
      <c r="AC172" s="79"/>
      <c r="AD172" s="79"/>
      <c r="AE172" s="95"/>
      <c r="AF172" s="116">
        <v>30</v>
      </c>
      <c r="AG172" s="79"/>
      <c r="AH172" s="79">
        <v>60</v>
      </c>
      <c r="AI172" s="95"/>
      <c r="AJ172" s="94"/>
      <c r="AK172" s="79"/>
      <c r="AL172" s="79"/>
      <c r="AM172" s="34"/>
    </row>
    <row r="173" spans="1:39" ht="18" customHeight="1">
      <c r="A173" s="8" t="s">
        <v>66</v>
      </c>
      <c r="B173" s="182" t="s">
        <v>173</v>
      </c>
      <c r="C173" s="184"/>
      <c r="D173" s="36">
        <v>1</v>
      </c>
      <c r="E173" s="37">
        <v>1</v>
      </c>
      <c r="F173" s="38">
        <v>3</v>
      </c>
      <c r="G173" s="33">
        <f t="shared" si="9"/>
        <v>45</v>
      </c>
      <c r="H173" s="79">
        <v>30</v>
      </c>
      <c r="I173" s="79"/>
      <c r="J173" s="79">
        <v>15</v>
      </c>
      <c r="K173" s="80"/>
      <c r="L173" s="81"/>
      <c r="M173" s="79"/>
      <c r="N173" s="79"/>
      <c r="O173" s="80"/>
      <c r="P173" s="81"/>
      <c r="Q173" s="79"/>
      <c r="R173" s="79"/>
      <c r="S173" s="92"/>
      <c r="T173" s="81"/>
      <c r="U173" s="79"/>
      <c r="V173" s="79"/>
      <c r="W173" s="92"/>
      <c r="X173" s="94"/>
      <c r="Y173" s="25"/>
      <c r="Z173" s="79"/>
      <c r="AA173" s="92"/>
      <c r="AB173" s="94"/>
      <c r="AC173" s="79"/>
      <c r="AD173" s="79"/>
      <c r="AE173" s="95"/>
      <c r="AF173" s="116">
        <v>30</v>
      </c>
      <c r="AG173" s="79"/>
      <c r="AH173" s="79">
        <v>15</v>
      </c>
      <c r="AI173" s="95"/>
      <c r="AJ173" s="94"/>
      <c r="AK173" s="79"/>
      <c r="AL173" s="79"/>
      <c r="AM173" s="34"/>
    </row>
    <row r="174" spans="1:39" ht="18" customHeight="1">
      <c r="A174" s="8" t="s">
        <v>69</v>
      </c>
      <c r="B174" s="182" t="s">
        <v>174</v>
      </c>
      <c r="C174" s="184"/>
      <c r="D174" s="36"/>
      <c r="E174" s="37">
        <v>1</v>
      </c>
      <c r="F174" s="38">
        <v>1</v>
      </c>
      <c r="G174" s="33">
        <f t="shared" si="9"/>
        <v>30</v>
      </c>
      <c r="H174" s="79">
        <v>30</v>
      </c>
      <c r="I174" s="79"/>
      <c r="J174" s="79" t="s">
        <v>63</v>
      </c>
      <c r="K174" s="80"/>
      <c r="L174" s="81"/>
      <c r="M174" s="79"/>
      <c r="N174" s="79"/>
      <c r="O174" s="80"/>
      <c r="P174" s="81"/>
      <c r="Q174" s="79"/>
      <c r="R174" s="79"/>
      <c r="S174" s="92"/>
      <c r="T174" s="81"/>
      <c r="U174" s="79"/>
      <c r="V174" s="79"/>
      <c r="W174" s="92"/>
      <c r="X174" s="94"/>
      <c r="Y174" s="25"/>
      <c r="Z174" s="79"/>
      <c r="AA174" s="92"/>
      <c r="AB174" s="94"/>
      <c r="AC174" s="79"/>
      <c r="AD174" s="79"/>
      <c r="AE174" s="95"/>
      <c r="AF174" s="94">
        <v>30</v>
      </c>
      <c r="AG174" s="79"/>
      <c r="AH174" s="79" t="s">
        <v>63</v>
      </c>
      <c r="AI174" s="95"/>
      <c r="AJ174" s="94"/>
      <c r="AK174" s="79"/>
      <c r="AL174" s="79"/>
      <c r="AM174" s="34"/>
    </row>
    <row r="175" spans="1:39" ht="18" customHeight="1">
      <c r="A175" s="8" t="s">
        <v>128</v>
      </c>
      <c r="B175" s="185" t="s">
        <v>175</v>
      </c>
      <c r="C175" s="186"/>
      <c r="D175" s="36"/>
      <c r="E175" s="37">
        <v>1</v>
      </c>
      <c r="F175" s="38">
        <v>2</v>
      </c>
      <c r="G175" s="33">
        <f t="shared" si="9"/>
        <v>45</v>
      </c>
      <c r="H175" s="79">
        <v>30</v>
      </c>
      <c r="I175" s="79"/>
      <c r="J175" s="79">
        <v>15</v>
      </c>
      <c r="K175" s="80"/>
      <c r="L175" s="81"/>
      <c r="M175" s="79"/>
      <c r="N175" s="79"/>
      <c r="O175" s="80"/>
      <c r="P175" s="81"/>
      <c r="Q175" s="79"/>
      <c r="R175" s="79"/>
      <c r="S175" s="92"/>
      <c r="T175" s="81"/>
      <c r="U175" s="79"/>
      <c r="V175" s="79"/>
      <c r="W175" s="92"/>
      <c r="X175" s="94"/>
      <c r="Y175" s="79"/>
      <c r="Z175" s="79"/>
      <c r="AA175" s="92"/>
      <c r="AB175" s="94"/>
      <c r="AC175" s="79"/>
      <c r="AD175" s="79"/>
      <c r="AE175" s="95"/>
      <c r="AF175" s="94">
        <v>30</v>
      </c>
      <c r="AG175" s="25"/>
      <c r="AH175" s="25">
        <v>15</v>
      </c>
      <c r="AI175" s="34"/>
      <c r="AJ175" s="33"/>
      <c r="AK175" s="25"/>
      <c r="AL175" s="25"/>
      <c r="AM175" s="34"/>
    </row>
    <row r="176" spans="1:39" s="1" customFormat="1" ht="18" customHeight="1">
      <c r="A176" s="8" t="s">
        <v>130</v>
      </c>
      <c r="B176" s="182" t="s">
        <v>176</v>
      </c>
      <c r="C176" s="183"/>
      <c r="D176" s="36"/>
      <c r="E176" s="37">
        <v>1</v>
      </c>
      <c r="F176" s="38">
        <v>2</v>
      </c>
      <c r="G176" s="33">
        <f t="shared" si="9"/>
        <v>30</v>
      </c>
      <c r="H176" s="25">
        <v>30</v>
      </c>
      <c r="I176" s="25"/>
      <c r="J176" s="25"/>
      <c r="K176" s="26"/>
      <c r="L176" s="27" t="s">
        <v>63</v>
      </c>
      <c r="M176" s="25"/>
      <c r="N176" s="25"/>
      <c r="O176" s="26"/>
      <c r="P176" s="27"/>
      <c r="Q176" s="25"/>
      <c r="R176" s="25"/>
      <c r="S176" s="32"/>
      <c r="T176" s="27"/>
      <c r="U176" s="25"/>
      <c r="V176" s="25"/>
      <c r="W176" s="32"/>
      <c r="X176" s="33"/>
      <c r="Y176" s="25"/>
      <c r="Z176" s="25"/>
      <c r="AA176" s="32"/>
      <c r="AB176" s="33"/>
      <c r="AC176" s="25"/>
      <c r="AD176" s="25"/>
      <c r="AE176" s="34"/>
      <c r="AF176" s="33">
        <v>30</v>
      </c>
      <c r="AG176" s="25"/>
      <c r="AH176" s="25"/>
      <c r="AI176" s="34"/>
      <c r="AJ176" s="33"/>
      <c r="AK176" s="25"/>
      <c r="AL176" s="25"/>
      <c r="AM176" s="34"/>
    </row>
    <row r="177" spans="1:40" ht="18" customHeight="1">
      <c r="A177" s="8" t="s">
        <v>132</v>
      </c>
      <c r="B177" s="185" t="s">
        <v>177</v>
      </c>
      <c r="C177" s="186"/>
      <c r="D177" s="36"/>
      <c r="E177" s="37">
        <v>1</v>
      </c>
      <c r="F177" s="38">
        <v>4</v>
      </c>
      <c r="G177" s="33">
        <f t="shared" si="9"/>
        <v>48</v>
      </c>
      <c r="H177" s="79">
        <v>24</v>
      </c>
      <c r="I177" s="79"/>
      <c r="J177" s="79">
        <v>24</v>
      </c>
      <c r="K177" s="80"/>
      <c r="L177" s="81"/>
      <c r="M177" s="79"/>
      <c r="N177" s="79"/>
      <c r="O177" s="80"/>
      <c r="P177" s="81"/>
      <c r="Q177" s="79"/>
      <c r="R177" s="79"/>
      <c r="S177" s="92"/>
      <c r="T177" s="81"/>
      <c r="U177" s="79"/>
      <c r="V177" s="79"/>
      <c r="W177" s="92"/>
      <c r="X177" s="94"/>
      <c r="Y177" s="79"/>
      <c r="Z177" s="79"/>
      <c r="AA177" s="92"/>
      <c r="AB177" s="94"/>
      <c r="AC177" s="79"/>
      <c r="AD177" s="79"/>
      <c r="AE177" s="95"/>
      <c r="AF177" s="94"/>
      <c r="AG177" s="25"/>
      <c r="AH177" s="25"/>
      <c r="AI177" s="34"/>
      <c r="AJ177" s="33">
        <v>24</v>
      </c>
      <c r="AK177" s="25"/>
      <c r="AL177" s="25">
        <v>24</v>
      </c>
      <c r="AM177" s="34"/>
      <c r="AN177" s="153"/>
    </row>
    <row r="178" spans="1:40" ht="18" customHeight="1">
      <c r="A178" s="8" t="s">
        <v>134</v>
      </c>
      <c r="B178" s="182" t="s">
        <v>178</v>
      </c>
      <c r="C178" s="184"/>
      <c r="D178" s="40"/>
      <c r="E178" s="29">
        <v>1</v>
      </c>
      <c r="F178" s="31">
        <v>2</v>
      </c>
      <c r="G178" s="24">
        <f>SUM(H178:K178)</f>
        <v>36</v>
      </c>
      <c r="H178" s="79">
        <v>12</v>
      </c>
      <c r="I178" s="79"/>
      <c r="J178" s="79">
        <v>24</v>
      </c>
      <c r="K178" s="80"/>
      <c r="L178" s="84"/>
      <c r="M178" s="82"/>
      <c r="N178" s="82"/>
      <c r="O178" s="83"/>
      <c r="P178" s="84"/>
      <c r="Q178" s="82"/>
      <c r="R178" s="82"/>
      <c r="S178" s="91"/>
      <c r="T178" s="81"/>
      <c r="U178" s="79"/>
      <c r="V178" s="79"/>
      <c r="W178" s="92"/>
      <c r="X178" s="93"/>
      <c r="Y178" s="82"/>
      <c r="Z178" s="82"/>
      <c r="AA178" s="91"/>
      <c r="AB178" s="94"/>
      <c r="AC178" s="79"/>
      <c r="AD178" s="79"/>
      <c r="AE178" s="92"/>
      <c r="AF178" s="94"/>
      <c r="AG178" s="28"/>
      <c r="AH178" s="28"/>
      <c r="AI178" s="31"/>
      <c r="AJ178" s="24">
        <v>12</v>
      </c>
      <c r="AK178" s="28"/>
      <c r="AL178" s="28">
        <v>24</v>
      </c>
      <c r="AM178" s="31"/>
      <c r="AN178" s="153"/>
    </row>
    <row r="179" spans="1:40" ht="18" customHeight="1">
      <c r="A179" s="8" t="s">
        <v>136</v>
      </c>
      <c r="B179" s="185" t="s">
        <v>179</v>
      </c>
      <c r="C179" s="102"/>
      <c r="D179" s="36"/>
      <c r="E179" s="37">
        <v>1</v>
      </c>
      <c r="F179" s="38">
        <v>2</v>
      </c>
      <c r="G179" s="33">
        <f t="shared" si="9"/>
        <v>24</v>
      </c>
      <c r="H179" s="79">
        <v>12</v>
      </c>
      <c r="I179" s="79"/>
      <c r="J179" s="79">
        <v>12</v>
      </c>
      <c r="K179" s="80"/>
      <c r="L179" s="81"/>
      <c r="M179" s="79"/>
      <c r="N179" s="79"/>
      <c r="O179" s="80"/>
      <c r="P179" s="81"/>
      <c r="Q179" s="79"/>
      <c r="R179" s="79"/>
      <c r="S179" s="92"/>
      <c r="T179" s="81"/>
      <c r="U179" s="79"/>
      <c r="V179" s="79"/>
      <c r="W179" s="92"/>
      <c r="X179" s="94"/>
      <c r="Y179" s="79"/>
      <c r="Z179" s="79"/>
      <c r="AA179" s="92"/>
      <c r="AB179" s="94"/>
      <c r="AC179" s="79"/>
      <c r="AD179" s="79"/>
      <c r="AE179" s="95"/>
      <c r="AF179" s="94"/>
      <c r="AG179" s="25"/>
      <c r="AH179" s="25"/>
      <c r="AI179" s="34"/>
      <c r="AJ179" s="33">
        <v>12</v>
      </c>
      <c r="AK179" s="25"/>
      <c r="AL179" s="25">
        <v>12</v>
      </c>
      <c r="AM179" s="34"/>
      <c r="AN179" s="153"/>
    </row>
    <row r="180" spans="1:40" ht="18" customHeight="1">
      <c r="A180" s="8" t="s">
        <v>138</v>
      </c>
      <c r="B180" s="182" t="s">
        <v>180</v>
      </c>
      <c r="C180" s="184"/>
      <c r="D180" s="36"/>
      <c r="E180" s="37">
        <v>1</v>
      </c>
      <c r="F180" s="38">
        <v>1</v>
      </c>
      <c r="G180" s="33">
        <f t="shared" si="9"/>
        <v>24</v>
      </c>
      <c r="H180" s="79">
        <v>24</v>
      </c>
      <c r="I180" s="79"/>
      <c r="J180" s="79"/>
      <c r="K180" s="80"/>
      <c r="L180" s="81"/>
      <c r="M180" s="79"/>
      <c r="N180" s="79"/>
      <c r="O180" s="80"/>
      <c r="P180" s="81"/>
      <c r="Q180" s="79"/>
      <c r="R180" s="79"/>
      <c r="S180" s="92"/>
      <c r="T180" s="81"/>
      <c r="U180" s="79"/>
      <c r="V180" s="79"/>
      <c r="W180" s="92"/>
      <c r="X180" s="94"/>
      <c r="Y180" s="25"/>
      <c r="Z180" s="25"/>
      <c r="AA180" s="32"/>
      <c r="AB180" s="33"/>
      <c r="AC180" s="25"/>
      <c r="AD180" s="25"/>
      <c r="AE180" s="34"/>
      <c r="AF180" s="33"/>
      <c r="AG180" s="25"/>
      <c r="AH180" s="25"/>
      <c r="AI180" s="34"/>
      <c r="AJ180" s="33">
        <v>24</v>
      </c>
      <c r="AK180" s="25"/>
      <c r="AL180" s="25"/>
      <c r="AM180" s="34"/>
      <c r="AN180" s="153"/>
    </row>
    <row r="181" spans="1:40" ht="18" customHeight="1">
      <c r="A181" s="8" t="s">
        <v>140</v>
      </c>
      <c r="B181" s="118" t="s">
        <v>181</v>
      </c>
      <c r="C181" s="106"/>
      <c r="D181" s="107"/>
      <c r="E181" s="108">
        <v>2</v>
      </c>
      <c r="F181" s="35">
        <v>4</v>
      </c>
      <c r="G181" s="24">
        <v>54</v>
      </c>
      <c r="H181" s="109"/>
      <c r="I181" s="109"/>
      <c r="J181" s="109"/>
      <c r="K181" s="110">
        <v>54</v>
      </c>
      <c r="L181" s="111"/>
      <c r="M181" s="109"/>
      <c r="N181" s="109"/>
      <c r="O181" s="110"/>
      <c r="P181" s="111"/>
      <c r="Q181" s="109"/>
      <c r="R181" s="109"/>
      <c r="S181" s="34"/>
      <c r="T181" s="111"/>
      <c r="U181" s="109"/>
      <c r="V181" s="109"/>
      <c r="W181" s="34"/>
      <c r="X181" s="112"/>
      <c r="Y181" s="109"/>
      <c r="Z181" s="109"/>
      <c r="AA181" s="34"/>
      <c r="AB181" s="112"/>
      <c r="AC181" s="109"/>
      <c r="AD181" s="109"/>
      <c r="AE181" s="34"/>
      <c r="AF181" s="112"/>
      <c r="AG181" s="109"/>
      <c r="AH181" s="109"/>
      <c r="AI181" s="34">
        <v>30</v>
      </c>
      <c r="AJ181" s="112"/>
      <c r="AK181" s="109"/>
      <c r="AL181" s="113"/>
      <c r="AM181" s="35">
        <v>24</v>
      </c>
      <c r="AN181" s="153"/>
    </row>
    <row r="182" spans="1:40" ht="36" customHeight="1" thickBot="1">
      <c r="A182" s="8" t="s">
        <v>142</v>
      </c>
      <c r="B182" s="273" t="s">
        <v>182</v>
      </c>
      <c r="C182" s="274"/>
      <c r="D182" s="43">
        <v>1</v>
      </c>
      <c r="E182" s="44"/>
      <c r="F182" s="45">
        <v>15</v>
      </c>
      <c r="G182" s="46"/>
      <c r="H182" s="47"/>
      <c r="I182" s="47"/>
      <c r="J182" s="47"/>
      <c r="K182" s="48"/>
      <c r="L182" s="50"/>
      <c r="M182" s="47"/>
      <c r="N182" s="47"/>
      <c r="O182" s="48"/>
      <c r="P182" s="50"/>
      <c r="Q182" s="47"/>
      <c r="R182" s="47"/>
      <c r="S182" s="51"/>
      <c r="T182" s="50"/>
      <c r="U182" s="47"/>
      <c r="V182" s="47"/>
      <c r="W182" s="51"/>
      <c r="X182" s="53"/>
      <c r="Y182" s="47"/>
      <c r="Z182" s="47"/>
      <c r="AA182" s="51"/>
      <c r="AB182" s="53"/>
      <c r="AC182" s="47"/>
      <c r="AD182" s="47"/>
      <c r="AE182" s="51"/>
      <c r="AF182" s="53"/>
      <c r="AG182" s="47"/>
      <c r="AH182" s="47"/>
      <c r="AI182" s="51"/>
      <c r="AJ182" s="117" t="s">
        <v>68</v>
      </c>
      <c r="AK182" s="47"/>
      <c r="AL182" s="44"/>
      <c r="AM182" s="45"/>
      <c r="AN182" s="153"/>
    </row>
    <row r="183" spans="1:40" ht="13.5" thickTop="1">
      <c r="A183" s="135"/>
      <c r="B183" s="241" t="s">
        <v>71</v>
      </c>
      <c r="C183" s="242"/>
      <c r="D183" s="326">
        <f t="shared" ref="D183:AH183" si="10">SUM(D168:D182)</f>
        <v>6</v>
      </c>
      <c r="E183" s="279">
        <f t="shared" si="10"/>
        <v>15</v>
      </c>
      <c r="F183" s="275">
        <f t="shared" si="10"/>
        <v>60</v>
      </c>
      <c r="G183" s="277">
        <f t="shared" si="10"/>
        <v>651</v>
      </c>
      <c r="H183" s="279">
        <f t="shared" si="10"/>
        <v>312</v>
      </c>
      <c r="I183" s="279">
        <f t="shared" si="10"/>
        <v>0</v>
      </c>
      <c r="J183" s="279">
        <f t="shared" si="10"/>
        <v>285</v>
      </c>
      <c r="K183" s="275">
        <f t="shared" si="10"/>
        <v>54</v>
      </c>
      <c r="L183" s="136">
        <f t="shared" si="10"/>
        <v>0</v>
      </c>
      <c r="M183" s="137">
        <f t="shared" si="10"/>
        <v>0</v>
      </c>
      <c r="N183" s="137">
        <f t="shared" si="10"/>
        <v>0</v>
      </c>
      <c r="O183" s="138">
        <f t="shared" si="10"/>
        <v>0</v>
      </c>
      <c r="P183" s="136">
        <f t="shared" si="10"/>
        <v>0</v>
      </c>
      <c r="Q183" s="137">
        <f t="shared" si="10"/>
        <v>0</v>
      </c>
      <c r="R183" s="137">
        <f t="shared" si="10"/>
        <v>0</v>
      </c>
      <c r="S183" s="139">
        <f t="shared" si="10"/>
        <v>0</v>
      </c>
      <c r="T183" s="136">
        <f t="shared" si="10"/>
        <v>0</v>
      </c>
      <c r="U183" s="137">
        <f t="shared" si="10"/>
        <v>0</v>
      </c>
      <c r="V183" s="137">
        <f t="shared" si="10"/>
        <v>0</v>
      </c>
      <c r="W183" s="139">
        <f t="shared" si="10"/>
        <v>0</v>
      </c>
      <c r="X183" s="140">
        <f t="shared" si="10"/>
        <v>0</v>
      </c>
      <c r="Y183" s="137">
        <f t="shared" si="10"/>
        <v>0</v>
      </c>
      <c r="Z183" s="137">
        <f t="shared" si="10"/>
        <v>0</v>
      </c>
      <c r="AA183" s="139">
        <f t="shared" si="10"/>
        <v>0</v>
      </c>
      <c r="AB183" s="140">
        <f t="shared" si="10"/>
        <v>90</v>
      </c>
      <c r="AC183" s="137">
        <f t="shared" si="10"/>
        <v>0</v>
      </c>
      <c r="AD183" s="137">
        <f t="shared" si="10"/>
        <v>135</v>
      </c>
      <c r="AE183" s="139">
        <f t="shared" si="10"/>
        <v>0</v>
      </c>
      <c r="AF183" s="136">
        <f t="shared" si="10"/>
        <v>150</v>
      </c>
      <c r="AG183" s="137">
        <f t="shared" si="10"/>
        <v>0</v>
      </c>
      <c r="AH183" s="137">
        <f t="shared" si="10"/>
        <v>90</v>
      </c>
      <c r="AI183" s="139">
        <v>2</v>
      </c>
      <c r="AJ183" s="140">
        <f>SUM(AJ168:AJ182)</f>
        <v>72</v>
      </c>
      <c r="AK183" s="137">
        <f>SUM(AK168:AK182)</f>
        <v>0</v>
      </c>
      <c r="AL183" s="137">
        <f>SUM(AL168:AL182)</f>
        <v>60</v>
      </c>
      <c r="AM183" s="139">
        <f>SUM(AM168:AM182)</f>
        <v>24</v>
      </c>
      <c r="AN183" s="153"/>
    </row>
    <row r="184" spans="1:40" ht="13.5" thickBot="1">
      <c r="A184" s="141"/>
      <c r="B184" s="243"/>
      <c r="C184" s="244"/>
      <c r="D184" s="327"/>
      <c r="E184" s="280"/>
      <c r="F184" s="276"/>
      <c r="G184" s="278"/>
      <c r="H184" s="280"/>
      <c r="I184" s="280"/>
      <c r="J184" s="280"/>
      <c r="K184" s="276"/>
      <c r="L184" s="201">
        <f>SUM(L183:O183)</f>
        <v>0</v>
      </c>
      <c r="M184" s="202"/>
      <c r="N184" s="202"/>
      <c r="O184" s="203"/>
      <c r="P184" s="201">
        <f>SUM(P183:S183)</f>
        <v>0</v>
      </c>
      <c r="Q184" s="202"/>
      <c r="R184" s="202"/>
      <c r="S184" s="203"/>
      <c r="T184" s="201">
        <f>SUM(T183:W183)</f>
        <v>0</v>
      </c>
      <c r="U184" s="202"/>
      <c r="V184" s="202"/>
      <c r="W184" s="203"/>
      <c r="X184" s="201">
        <f>SUM(X183:AA183)</f>
        <v>0</v>
      </c>
      <c r="Y184" s="202"/>
      <c r="Z184" s="202"/>
      <c r="AA184" s="203"/>
      <c r="AB184" s="201">
        <f>SUM(AB183:AE183)</f>
        <v>225</v>
      </c>
      <c r="AC184" s="202"/>
      <c r="AD184" s="202"/>
      <c r="AE184" s="203"/>
      <c r="AF184" s="201">
        <f>SUM(AF183:AI183)</f>
        <v>242</v>
      </c>
      <c r="AG184" s="202"/>
      <c r="AH184" s="202"/>
      <c r="AI184" s="203"/>
      <c r="AJ184" s="201">
        <f>SUM(AJ183:AM183)</f>
        <v>156</v>
      </c>
      <c r="AK184" s="202"/>
      <c r="AL184" s="202"/>
      <c r="AM184" s="203"/>
      <c r="AN184" s="153">
        <f>SUM(L184:AI184)*15+96</f>
        <v>7101</v>
      </c>
    </row>
    <row r="185" spans="1:40">
      <c r="A185" s="318" t="s">
        <v>183</v>
      </c>
      <c r="B185" s="319"/>
      <c r="C185" s="320"/>
      <c r="D185" s="321" t="s">
        <v>45</v>
      </c>
      <c r="E185" s="324" t="s">
        <v>46</v>
      </c>
      <c r="F185" s="204" t="s">
        <v>13</v>
      </c>
      <c r="G185" s="328" t="s">
        <v>36</v>
      </c>
      <c r="H185" s="223" t="s">
        <v>47</v>
      </c>
      <c r="I185" s="223" t="s">
        <v>48</v>
      </c>
      <c r="J185" s="223" t="s">
        <v>49</v>
      </c>
      <c r="K185" s="226" t="s">
        <v>50</v>
      </c>
      <c r="L185" s="311" t="s">
        <v>73</v>
      </c>
      <c r="M185" s="312"/>
      <c r="N185" s="312"/>
      <c r="O185" s="313"/>
      <c r="P185" s="311" t="s">
        <v>74</v>
      </c>
      <c r="Q185" s="312"/>
      <c r="R185" s="312"/>
      <c r="S185" s="313"/>
      <c r="T185" s="311" t="s">
        <v>75</v>
      </c>
      <c r="U185" s="312"/>
      <c r="V185" s="312"/>
      <c r="W185" s="313"/>
      <c r="X185" s="311" t="s">
        <v>76</v>
      </c>
      <c r="Y185" s="312"/>
      <c r="Z185" s="312"/>
      <c r="AA185" s="313"/>
      <c r="AB185" s="311" t="s">
        <v>77</v>
      </c>
      <c r="AC185" s="312"/>
      <c r="AD185" s="312"/>
      <c r="AE185" s="313"/>
      <c r="AF185" s="311" t="s">
        <v>78</v>
      </c>
      <c r="AG185" s="312"/>
      <c r="AH185" s="312"/>
      <c r="AI185" s="313"/>
      <c r="AJ185" s="311" t="s">
        <v>79</v>
      </c>
      <c r="AK185" s="312"/>
      <c r="AL185" s="312"/>
      <c r="AM185" s="313"/>
      <c r="AN185" s="153"/>
    </row>
    <row r="186" spans="1:40">
      <c r="A186" s="318"/>
      <c r="B186" s="319"/>
      <c r="C186" s="320"/>
      <c r="D186" s="322"/>
      <c r="E186" s="324"/>
      <c r="F186" s="325"/>
      <c r="G186" s="328"/>
      <c r="H186" s="223"/>
      <c r="I186" s="223"/>
      <c r="J186" s="223"/>
      <c r="K186" s="226"/>
      <c r="L186" s="206" t="s">
        <v>47</v>
      </c>
      <c r="M186" s="210" t="s">
        <v>48</v>
      </c>
      <c r="N186" s="208" t="s">
        <v>52</v>
      </c>
      <c r="O186" s="204" t="s">
        <v>50</v>
      </c>
      <c r="P186" s="206" t="s">
        <v>47</v>
      </c>
      <c r="Q186" s="210" t="s">
        <v>48</v>
      </c>
      <c r="R186" s="208" t="s">
        <v>52</v>
      </c>
      <c r="S186" s="204" t="s">
        <v>50</v>
      </c>
      <c r="T186" s="206" t="s">
        <v>47</v>
      </c>
      <c r="U186" s="210" t="s">
        <v>48</v>
      </c>
      <c r="V186" s="208" t="s">
        <v>52</v>
      </c>
      <c r="W186" s="204" t="s">
        <v>50</v>
      </c>
      <c r="X186" s="206" t="s">
        <v>47</v>
      </c>
      <c r="Y186" s="210" t="s">
        <v>48</v>
      </c>
      <c r="Z186" s="208" t="s">
        <v>52</v>
      </c>
      <c r="AA186" s="204" t="s">
        <v>50</v>
      </c>
      <c r="AB186" s="206" t="s">
        <v>47</v>
      </c>
      <c r="AC186" s="210" t="s">
        <v>48</v>
      </c>
      <c r="AD186" s="208" t="s">
        <v>52</v>
      </c>
      <c r="AE186" s="204" t="s">
        <v>50</v>
      </c>
      <c r="AF186" s="206" t="s">
        <v>47</v>
      </c>
      <c r="AG186" s="210" t="s">
        <v>48</v>
      </c>
      <c r="AH186" s="208" t="s">
        <v>52</v>
      </c>
      <c r="AI186" s="204" t="s">
        <v>50</v>
      </c>
      <c r="AJ186" s="206" t="s">
        <v>47</v>
      </c>
      <c r="AK186" s="210" t="s">
        <v>48</v>
      </c>
      <c r="AL186" s="208" t="s">
        <v>52</v>
      </c>
      <c r="AM186" s="204" t="s">
        <v>50</v>
      </c>
      <c r="AN186" s="153"/>
    </row>
    <row r="187" spans="1:40" ht="17.45" customHeight="1" thickBot="1">
      <c r="A187" s="318"/>
      <c r="B187" s="319"/>
      <c r="C187" s="320"/>
      <c r="D187" s="323"/>
      <c r="E187" s="209"/>
      <c r="F187" s="205"/>
      <c r="G187" s="207"/>
      <c r="H187" s="224"/>
      <c r="I187" s="224"/>
      <c r="J187" s="224"/>
      <c r="K187" s="227"/>
      <c r="L187" s="207"/>
      <c r="M187" s="211"/>
      <c r="N187" s="209"/>
      <c r="O187" s="205"/>
      <c r="P187" s="207"/>
      <c r="Q187" s="211"/>
      <c r="R187" s="209"/>
      <c r="S187" s="205"/>
      <c r="T187" s="207"/>
      <c r="U187" s="211"/>
      <c r="V187" s="209"/>
      <c r="W187" s="205"/>
      <c r="X187" s="207"/>
      <c r="Y187" s="211"/>
      <c r="Z187" s="209"/>
      <c r="AA187" s="205"/>
      <c r="AB187" s="207"/>
      <c r="AC187" s="211"/>
      <c r="AD187" s="209"/>
      <c r="AE187" s="205"/>
      <c r="AF187" s="207"/>
      <c r="AG187" s="211"/>
      <c r="AH187" s="209"/>
      <c r="AI187" s="205"/>
      <c r="AJ187" s="207"/>
      <c r="AK187" s="211"/>
      <c r="AL187" s="209"/>
      <c r="AM187" s="205"/>
      <c r="AN187" s="153"/>
    </row>
    <row r="188" spans="1:40" ht="12.75" customHeight="1">
      <c r="A188" s="318"/>
      <c r="B188" s="319"/>
      <c r="C188" s="320"/>
      <c r="D188" s="309">
        <f t="shared" ref="D188:J188" si="11">SUM(D183+D135)</f>
        <v>22</v>
      </c>
      <c r="E188" s="309">
        <f t="shared" si="11"/>
        <v>56</v>
      </c>
      <c r="F188" s="309">
        <f t="shared" si="11"/>
        <v>210</v>
      </c>
      <c r="G188" s="309">
        <f t="shared" si="11"/>
        <v>2300</v>
      </c>
      <c r="H188" s="309">
        <f t="shared" si="11"/>
        <v>1057</v>
      </c>
      <c r="I188" s="309">
        <f t="shared" si="11"/>
        <v>105</v>
      </c>
      <c r="J188" s="309">
        <f t="shared" si="11"/>
        <v>1084</v>
      </c>
      <c r="K188" s="314">
        <f>SUM(K183)</f>
        <v>54</v>
      </c>
      <c r="L188" s="54">
        <v>10</v>
      </c>
      <c r="M188" s="55">
        <v>2</v>
      </c>
      <c r="N188" s="55">
        <v>6</v>
      </c>
      <c r="O188" s="56">
        <f>SUM(O183)</f>
        <v>0</v>
      </c>
      <c r="P188" s="54">
        <v>8</v>
      </c>
      <c r="Q188" s="55">
        <v>1</v>
      </c>
      <c r="R188" s="55">
        <v>9</v>
      </c>
      <c r="S188" s="57">
        <f>SUM(S183)</f>
        <v>0</v>
      </c>
      <c r="T188" s="58">
        <v>10</v>
      </c>
      <c r="U188" s="55">
        <v>2</v>
      </c>
      <c r="V188" s="55">
        <v>12</v>
      </c>
      <c r="W188" s="56">
        <f>SUM(W183)</f>
        <v>0</v>
      </c>
      <c r="X188" s="54">
        <v>11</v>
      </c>
      <c r="Y188" s="55">
        <v>2</v>
      </c>
      <c r="Z188" s="55">
        <v>12</v>
      </c>
      <c r="AA188" s="57">
        <f>SUM(AA183)</f>
        <v>0</v>
      </c>
      <c r="AB188" s="58">
        <v>10</v>
      </c>
      <c r="AC188" s="55">
        <f>SUM(AC183)</f>
        <v>0</v>
      </c>
      <c r="AD188" s="55">
        <v>16</v>
      </c>
      <c r="AE188" s="56">
        <f>SUM(AE183)</f>
        <v>0</v>
      </c>
      <c r="AF188" s="54">
        <v>14</v>
      </c>
      <c r="AG188" s="55">
        <f>SUM(AG183)</f>
        <v>0</v>
      </c>
      <c r="AH188" s="55">
        <v>12</v>
      </c>
      <c r="AI188" s="57">
        <f>SUM(AI183)</f>
        <v>2</v>
      </c>
      <c r="AJ188" s="58">
        <v>8</v>
      </c>
      <c r="AK188" s="55">
        <f>SUM(AK183)</f>
        <v>0</v>
      </c>
      <c r="AL188" s="55">
        <v>6</v>
      </c>
      <c r="AM188" s="57">
        <f>SUM(AM183)</f>
        <v>24</v>
      </c>
      <c r="AN188" s="153"/>
    </row>
    <row r="189" spans="1:40" ht="13.5" customHeight="1" thickBot="1">
      <c r="A189" s="318"/>
      <c r="B189" s="319"/>
      <c r="C189" s="320"/>
      <c r="D189" s="310"/>
      <c r="E189" s="310"/>
      <c r="F189" s="310"/>
      <c r="G189" s="310"/>
      <c r="H189" s="310"/>
      <c r="I189" s="310"/>
      <c r="J189" s="310"/>
      <c r="K189" s="315"/>
      <c r="L189" s="252">
        <f>SUM(L188:O188)</f>
        <v>18</v>
      </c>
      <c r="M189" s="253"/>
      <c r="N189" s="253"/>
      <c r="O189" s="254"/>
      <c r="P189" s="252">
        <f>SUM(P188:S188)</f>
        <v>18</v>
      </c>
      <c r="Q189" s="253"/>
      <c r="R189" s="253"/>
      <c r="S189" s="254"/>
      <c r="T189" s="252">
        <f>SUM(T188:W188)</f>
        <v>24</v>
      </c>
      <c r="U189" s="253"/>
      <c r="V189" s="253"/>
      <c r="W189" s="254"/>
      <c r="X189" s="252">
        <f>SUM(X188:AA188)</f>
        <v>25</v>
      </c>
      <c r="Y189" s="253"/>
      <c r="Z189" s="253"/>
      <c r="AA189" s="254"/>
      <c r="AB189" s="252">
        <f>SUM(AB188:AE188)</f>
        <v>26</v>
      </c>
      <c r="AC189" s="253"/>
      <c r="AD189" s="253"/>
      <c r="AE189" s="254"/>
      <c r="AF189" s="252">
        <f>SUM(AF188:AI188)</f>
        <v>28</v>
      </c>
      <c r="AG189" s="253"/>
      <c r="AH189" s="253"/>
      <c r="AI189" s="254"/>
      <c r="AJ189" s="252">
        <f>SUM(AJ188:AM188)</f>
        <v>38</v>
      </c>
      <c r="AK189" s="253"/>
      <c r="AL189" s="253"/>
      <c r="AM189" s="254"/>
      <c r="AN189" s="153">
        <f>SUM(L189:AI189)*15+226</f>
        <v>2311</v>
      </c>
    </row>
    <row r="190" spans="1:40">
      <c r="A190" s="318"/>
      <c r="B190" s="319"/>
      <c r="C190" s="320"/>
      <c r="D190" s="299" t="s">
        <v>80</v>
      </c>
      <c r="E190" s="271"/>
      <c r="F190" s="300"/>
      <c r="G190" s="307" t="s">
        <v>81</v>
      </c>
      <c r="H190" s="282"/>
      <c r="I190" s="282"/>
      <c r="J190" s="282"/>
      <c r="K190" s="308"/>
      <c r="L190" s="249">
        <v>2</v>
      </c>
      <c r="M190" s="250"/>
      <c r="N190" s="250"/>
      <c r="O190" s="251"/>
      <c r="P190" s="249">
        <v>4</v>
      </c>
      <c r="Q190" s="250"/>
      <c r="R190" s="250"/>
      <c r="S190" s="251"/>
      <c r="T190" s="249">
        <v>4</v>
      </c>
      <c r="U190" s="250"/>
      <c r="V190" s="250"/>
      <c r="W190" s="251"/>
      <c r="X190" s="249">
        <v>4</v>
      </c>
      <c r="Y190" s="250"/>
      <c r="Z190" s="250"/>
      <c r="AA190" s="251"/>
      <c r="AB190" s="249">
        <v>4</v>
      </c>
      <c r="AC190" s="250"/>
      <c r="AD190" s="250"/>
      <c r="AE190" s="251"/>
      <c r="AF190" s="249">
        <v>3</v>
      </c>
      <c r="AG190" s="250"/>
      <c r="AH190" s="250"/>
      <c r="AI190" s="251"/>
      <c r="AJ190" s="249">
        <v>1</v>
      </c>
      <c r="AK190" s="250"/>
      <c r="AL190" s="250"/>
      <c r="AM190" s="251"/>
      <c r="AN190" s="153">
        <f>SUM(L190:AM190)</f>
        <v>22</v>
      </c>
    </row>
    <row r="191" spans="1:40">
      <c r="A191" s="318"/>
      <c r="B191" s="319"/>
      <c r="C191" s="320"/>
      <c r="D191" s="301"/>
      <c r="E191" s="302"/>
      <c r="F191" s="303"/>
      <c r="G191" s="296" t="s">
        <v>82</v>
      </c>
      <c r="H191" s="297"/>
      <c r="I191" s="297"/>
      <c r="J191" s="297"/>
      <c r="K191" s="298"/>
      <c r="L191" s="292">
        <v>9</v>
      </c>
      <c r="M191" s="293"/>
      <c r="N191" s="293"/>
      <c r="O191" s="294"/>
      <c r="P191" s="292">
        <v>7</v>
      </c>
      <c r="Q191" s="293"/>
      <c r="R191" s="293"/>
      <c r="S191" s="294"/>
      <c r="T191" s="292">
        <v>7</v>
      </c>
      <c r="U191" s="293"/>
      <c r="V191" s="293"/>
      <c r="W191" s="294"/>
      <c r="X191" s="292">
        <v>9</v>
      </c>
      <c r="Y191" s="293"/>
      <c r="Z191" s="293"/>
      <c r="AA191" s="294"/>
      <c r="AB191" s="292">
        <v>7</v>
      </c>
      <c r="AC191" s="293"/>
      <c r="AD191" s="293"/>
      <c r="AE191" s="294"/>
      <c r="AF191" s="292">
        <v>10</v>
      </c>
      <c r="AG191" s="293"/>
      <c r="AH191" s="293"/>
      <c r="AI191" s="294"/>
      <c r="AJ191" s="292">
        <v>7</v>
      </c>
      <c r="AK191" s="293"/>
      <c r="AL191" s="293"/>
      <c r="AM191" s="294"/>
      <c r="AN191" s="153">
        <f>SUM(L191:AM191)</f>
        <v>56</v>
      </c>
    </row>
    <row r="192" spans="1:40" ht="13.5" thickBot="1">
      <c r="A192" s="318"/>
      <c r="B192" s="319"/>
      <c r="C192" s="320"/>
      <c r="D192" s="304"/>
      <c r="E192" s="305"/>
      <c r="F192" s="306"/>
      <c r="G192" s="296" t="s">
        <v>13</v>
      </c>
      <c r="H192" s="297"/>
      <c r="I192" s="297"/>
      <c r="J192" s="297"/>
      <c r="K192" s="298"/>
      <c r="L192" s="222">
        <v>30</v>
      </c>
      <c r="M192" s="222"/>
      <c r="N192" s="222"/>
      <c r="O192" s="222"/>
      <c r="P192" s="222">
        <v>30</v>
      </c>
      <c r="Q192" s="222"/>
      <c r="R192" s="222"/>
      <c r="S192" s="222"/>
      <c r="T192" s="222">
        <v>30</v>
      </c>
      <c r="U192" s="222"/>
      <c r="V192" s="222"/>
      <c r="W192" s="222"/>
      <c r="X192" s="222">
        <v>30</v>
      </c>
      <c r="Y192" s="222"/>
      <c r="Z192" s="222"/>
      <c r="AA192" s="222"/>
      <c r="AB192" s="222">
        <v>30</v>
      </c>
      <c r="AC192" s="222"/>
      <c r="AD192" s="222"/>
      <c r="AE192" s="222"/>
      <c r="AF192" s="222">
        <v>30</v>
      </c>
      <c r="AG192" s="222"/>
      <c r="AH192" s="222"/>
      <c r="AI192" s="222"/>
      <c r="AJ192" s="295">
        <v>30</v>
      </c>
      <c r="AK192" s="295"/>
      <c r="AL192" s="295"/>
      <c r="AM192" s="295"/>
      <c r="AN192" s="153">
        <f>SUM(L192:AM192)</f>
        <v>210</v>
      </c>
    </row>
    <row r="193" spans="1:39">
      <c r="A193" s="142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70"/>
      <c r="V193" s="143"/>
      <c r="W193" s="143"/>
      <c r="X193" s="143"/>
      <c r="Y193" s="143"/>
      <c r="Z193" s="170"/>
      <c r="AA193" s="171"/>
      <c r="AB193" s="144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5"/>
    </row>
    <row r="194" spans="1:39" ht="18" customHeight="1">
      <c r="A194" s="59" t="s">
        <v>83</v>
      </c>
      <c r="B194" s="60"/>
      <c r="C194" s="60"/>
      <c r="D194" s="60"/>
      <c r="E194" s="60"/>
      <c r="F194" s="60"/>
      <c r="G194" s="60"/>
      <c r="H194" s="172"/>
      <c r="I194" s="172"/>
      <c r="J194" s="172"/>
      <c r="K194" s="172"/>
      <c r="L194" s="172"/>
      <c r="M194" s="172"/>
      <c r="N194" s="172"/>
      <c r="O194" s="172"/>
      <c r="P194" s="172"/>
      <c r="Q194" s="172"/>
      <c r="R194" s="172"/>
      <c r="S194" s="172"/>
      <c r="T194" s="172"/>
      <c r="U194" s="172"/>
      <c r="V194" s="172"/>
      <c r="W194" s="172"/>
      <c r="X194" s="172"/>
      <c r="Y194" s="172"/>
      <c r="Z194" s="172"/>
      <c r="AA194" s="173"/>
      <c r="AB194" s="146"/>
      <c r="AC194" s="172" t="s">
        <v>84</v>
      </c>
      <c r="AD194" s="172"/>
      <c r="AE194" s="172"/>
      <c r="AF194" s="172"/>
      <c r="AG194" s="172"/>
      <c r="AH194" s="172"/>
      <c r="AI194" s="172"/>
      <c r="AJ194" s="130" t="s">
        <v>85</v>
      </c>
      <c r="AK194" s="172"/>
      <c r="AL194" s="172"/>
      <c r="AM194" s="173"/>
    </row>
    <row r="195" spans="1:39" ht="15.75">
      <c r="A195" s="61"/>
      <c r="B195" s="114" t="s">
        <v>86</v>
      </c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60"/>
      <c r="Y195" s="60"/>
      <c r="Z195" s="172"/>
      <c r="AA195" s="173"/>
      <c r="AB195" s="62"/>
      <c r="AC195" s="60"/>
      <c r="AD195" s="63"/>
      <c r="AE195" s="63"/>
      <c r="AF195" s="172"/>
      <c r="AG195" s="172"/>
      <c r="AH195" s="172"/>
      <c r="AI195" s="172"/>
      <c r="AJ195" s="172"/>
      <c r="AK195" s="130"/>
      <c r="AL195" s="130"/>
      <c r="AM195" s="147"/>
    </row>
    <row r="196" spans="1:39" ht="15.75">
      <c r="A196" s="61"/>
      <c r="B196" s="119" t="s">
        <v>87</v>
      </c>
      <c r="C196" s="119"/>
      <c r="D196" s="119"/>
      <c r="E196" s="119"/>
      <c r="F196" s="119"/>
      <c r="G196" s="119"/>
      <c r="H196" s="119"/>
      <c r="I196" s="119"/>
      <c r="J196" s="119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72"/>
      <c r="Y196" s="172"/>
      <c r="Z196" s="172"/>
      <c r="AA196" s="173"/>
      <c r="AB196" s="146"/>
      <c r="AC196" s="64" t="s">
        <v>88</v>
      </c>
      <c r="AD196" s="65"/>
      <c r="AE196" s="65"/>
      <c r="AF196" s="66"/>
      <c r="AG196" s="148"/>
      <c r="AH196" s="172"/>
      <c r="AI196" s="172"/>
      <c r="AJ196" s="148"/>
      <c r="AK196" s="148"/>
      <c r="AL196" s="148"/>
      <c r="AM196" s="173"/>
    </row>
    <row r="197" spans="1:39" ht="15.75">
      <c r="A197" s="61"/>
      <c r="B197" s="114" t="s">
        <v>117</v>
      </c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72"/>
      <c r="Y197" s="172"/>
      <c r="Z197" s="172"/>
      <c r="AA197" s="173"/>
      <c r="AB197" s="146"/>
      <c r="AC197" s="66" t="s">
        <v>90</v>
      </c>
      <c r="AD197" s="66" t="s">
        <v>91</v>
      </c>
      <c r="AE197" s="60"/>
      <c r="AF197" s="63"/>
      <c r="AG197" s="172"/>
      <c r="AH197" s="172"/>
      <c r="AI197" s="172"/>
      <c r="AJ197" s="172"/>
      <c r="AK197" s="172"/>
      <c r="AL197" s="172"/>
      <c r="AM197" s="149"/>
    </row>
    <row r="198" spans="1:39" ht="15.75">
      <c r="A198" s="61"/>
      <c r="B198" s="114" t="s">
        <v>92</v>
      </c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72"/>
      <c r="Y198" s="172"/>
      <c r="Z198" s="172"/>
      <c r="AA198" s="173"/>
      <c r="AB198" s="146"/>
      <c r="AC198" s="65" t="s">
        <v>93</v>
      </c>
      <c r="AD198" s="65" t="s">
        <v>94</v>
      </c>
      <c r="AE198" s="67"/>
      <c r="AF198" s="67"/>
      <c r="AG198" s="172"/>
      <c r="AH198" s="172"/>
      <c r="AI198" s="172"/>
      <c r="AJ198" s="172"/>
      <c r="AK198" s="172"/>
      <c r="AL198" s="172"/>
      <c r="AM198" s="173"/>
    </row>
    <row r="199" spans="1:39" ht="15.75">
      <c r="A199" s="61"/>
      <c r="B199" s="114" t="s">
        <v>95</v>
      </c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72"/>
      <c r="Y199" s="172"/>
      <c r="Z199" s="172"/>
      <c r="AA199" s="173"/>
      <c r="AB199" s="146"/>
      <c r="AC199" s="66" t="s">
        <v>49</v>
      </c>
      <c r="AD199" s="104" t="s">
        <v>96</v>
      </c>
      <c r="AE199" s="60"/>
      <c r="AF199" s="60"/>
      <c r="AG199" s="172"/>
      <c r="AH199" s="172"/>
      <c r="AI199" s="172"/>
      <c r="AJ199" s="172"/>
      <c r="AK199" s="172"/>
      <c r="AL199" s="172"/>
      <c r="AM199" s="173"/>
    </row>
    <row r="200" spans="1:39" ht="15.75">
      <c r="A200" s="61"/>
      <c r="B200" s="115" t="s">
        <v>97</v>
      </c>
      <c r="C200" s="114"/>
      <c r="D200" s="114"/>
      <c r="E200" s="114"/>
      <c r="F200" s="114"/>
      <c r="G200" s="114"/>
      <c r="H200" s="114"/>
      <c r="I200" s="114"/>
      <c r="J200" s="114"/>
      <c r="K200" s="3"/>
      <c r="L200" s="3"/>
      <c r="M200" s="3"/>
      <c r="N200" s="3"/>
      <c r="O200" s="3"/>
      <c r="P200" s="3"/>
      <c r="Q200" s="60"/>
      <c r="R200" s="60"/>
      <c r="S200" s="60"/>
      <c r="T200" s="63"/>
      <c r="U200" s="63"/>
      <c r="V200" s="63"/>
      <c r="W200" s="63"/>
      <c r="X200" s="172"/>
      <c r="Y200" s="172"/>
      <c r="Z200" s="172"/>
      <c r="AA200" s="173"/>
      <c r="AB200" s="146"/>
      <c r="AC200" s="119" t="s">
        <v>98</v>
      </c>
      <c r="AD200" s="104" t="s">
        <v>99</v>
      </c>
      <c r="AE200" s="60"/>
      <c r="AF200" s="60"/>
      <c r="AG200" s="172"/>
      <c r="AH200" s="172"/>
      <c r="AI200" s="119"/>
      <c r="AJ200" s="119"/>
      <c r="AK200" s="119"/>
      <c r="AL200" s="119"/>
      <c r="AM200" s="119"/>
    </row>
    <row r="201" spans="1:39" ht="15.75">
      <c r="A201" s="61"/>
      <c r="B201" s="119" t="s">
        <v>100</v>
      </c>
      <c r="C201" s="3"/>
      <c r="D201" s="3"/>
      <c r="E201" s="3"/>
      <c r="F201" s="3"/>
      <c r="G201" s="3"/>
      <c r="H201" s="3"/>
      <c r="I201" s="3"/>
      <c r="J201" s="3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72"/>
      <c r="Y201" s="172"/>
      <c r="Z201" s="172"/>
      <c r="AA201" s="173"/>
      <c r="AB201" s="146"/>
      <c r="AC201" s="66" t="s">
        <v>101</v>
      </c>
      <c r="AD201" s="66" t="s">
        <v>102</v>
      </c>
      <c r="AE201" s="60"/>
      <c r="AF201" s="63"/>
      <c r="AG201" s="172"/>
      <c r="AH201" s="172"/>
      <c r="AI201" s="172"/>
      <c r="AJ201" s="172"/>
      <c r="AK201" s="172"/>
      <c r="AL201" s="172"/>
      <c r="AM201" s="173"/>
    </row>
    <row r="202" spans="1:39" ht="15.75">
      <c r="A202" s="61"/>
      <c r="B202" s="115" t="s">
        <v>103</v>
      </c>
      <c r="C202" s="114"/>
      <c r="D202" s="114"/>
      <c r="E202" s="114"/>
      <c r="F202" s="114"/>
      <c r="G202" s="114"/>
      <c r="H202" s="114"/>
      <c r="I202" s="114"/>
      <c r="J202" s="114"/>
      <c r="K202" s="3"/>
      <c r="L202" s="3"/>
      <c r="M202" s="3"/>
      <c r="N202" s="3"/>
      <c r="O202" s="3"/>
      <c r="P202" s="3"/>
      <c r="Q202" s="60"/>
      <c r="R202" s="60"/>
      <c r="S202" s="60"/>
      <c r="T202" s="63"/>
      <c r="U202" s="63"/>
      <c r="V202" s="63"/>
      <c r="W202" s="63"/>
      <c r="X202" s="172"/>
      <c r="Y202" s="172"/>
      <c r="Z202" s="172"/>
      <c r="AA202" s="173"/>
      <c r="AB202" s="146"/>
      <c r="AC202" s="65" t="s">
        <v>104</v>
      </c>
      <c r="AD202" s="65" t="s">
        <v>105</v>
      </c>
      <c r="AE202" s="60"/>
      <c r="AF202" s="63"/>
      <c r="AG202" s="172"/>
      <c r="AH202" s="172"/>
      <c r="AI202" s="172"/>
      <c r="AJ202" s="172"/>
      <c r="AK202" s="172"/>
      <c r="AL202" s="172"/>
      <c r="AM202" s="173"/>
    </row>
    <row r="203" spans="1:39" ht="15.75">
      <c r="A203" s="61"/>
      <c r="B203" s="119"/>
      <c r="C203" s="119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60"/>
      <c r="R203" s="60"/>
      <c r="S203" s="60"/>
      <c r="T203" s="63"/>
      <c r="U203" s="63"/>
      <c r="V203" s="63"/>
      <c r="W203" s="63"/>
      <c r="X203" s="172"/>
      <c r="Y203" s="172"/>
      <c r="Z203" s="172"/>
      <c r="AA203" s="173"/>
      <c r="AB203" s="146"/>
      <c r="AC203" s="68"/>
      <c r="AD203" s="65" t="s">
        <v>106</v>
      </c>
      <c r="AE203" s="119"/>
      <c r="AF203" s="63"/>
      <c r="AG203" s="172"/>
      <c r="AH203" s="172"/>
      <c r="AI203" s="172"/>
      <c r="AJ203" s="172"/>
      <c r="AK203" s="172"/>
      <c r="AL203" s="172"/>
      <c r="AM203" s="173"/>
    </row>
    <row r="204" spans="1:39" ht="15" thickBot="1">
      <c r="A204" s="150"/>
      <c r="B204" s="70"/>
      <c r="C204" s="70"/>
      <c r="D204" s="70"/>
      <c r="E204" s="71"/>
      <c r="F204" s="71"/>
      <c r="G204" s="71"/>
      <c r="H204" s="71"/>
      <c r="I204" s="71"/>
      <c r="J204" s="71"/>
      <c r="K204" s="70"/>
      <c r="L204" s="70"/>
      <c r="M204" s="70"/>
      <c r="N204" s="70"/>
      <c r="O204" s="70"/>
      <c r="P204" s="70"/>
      <c r="Q204" s="70"/>
      <c r="R204" s="70"/>
      <c r="S204" s="70"/>
      <c r="T204" s="72"/>
      <c r="U204" s="151"/>
      <c r="V204" s="151"/>
      <c r="W204" s="151"/>
      <c r="X204" s="151"/>
      <c r="Y204" s="151"/>
      <c r="Z204" s="151"/>
      <c r="AA204" s="152"/>
      <c r="AB204" s="245" t="s">
        <v>184</v>
      </c>
      <c r="AC204" s="246"/>
      <c r="AD204" s="247"/>
      <c r="AE204" s="247"/>
      <c r="AF204" s="247"/>
      <c r="AG204" s="247"/>
      <c r="AH204" s="247"/>
      <c r="AI204" s="247"/>
      <c r="AJ204" s="247"/>
      <c r="AK204" s="247"/>
      <c r="AL204" s="247"/>
      <c r="AM204" s="248"/>
    </row>
    <row r="205" spans="1:39" ht="25.15" customHeight="1">
      <c r="A205" s="153"/>
      <c r="B205" s="153"/>
      <c r="C205" s="153"/>
      <c r="D205" s="153"/>
      <c r="E205" s="153"/>
      <c r="F205" s="153"/>
      <c r="G205" s="153"/>
      <c r="H205" s="153"/>
      <c r="I205" s="153"/>
      <c r="J205" s="153"/>
      <c r="K205" s="153"/>
      <c r="L205" s="153"/>
      <c r="M205" s="153"/>
      <c r="N205" s="153"/>
      <c r="O205" s="153"/>
      <c r="P205" s="153"/>
      <c r="Q205" s="153"/>
      <c r="R205" s="153"/>
      <c r="S205" s="153"/>
      <c r="T205" s="153"/>
      <c r="U205" s="153"/>
      <c r="V205" s="153"/>
      <c r="W205" s="153"/>
      <c r="X205" s="153"/>
      <c r="Y205" s="153"/>
      <c r="Z205" s="153"/>
      <c r="AA205" s="153"/>
      <c r="AB205" s="153"/>
      <c r="AC205" s="153"/>
      <c r="AD205" s="153"/>
      <c r="AE205" s="153"/>
      <c r="AF205" s="153"/>
      <c r="AG205" s="153"/>
      <c r="AH205" s="153"/>
      <c r="AI205" s="153"/>
      <c r="AJ205" s="153"/>
      <c r="AK205" s="153"/>
      <c r="AL205" s="153"/>
      <c r="AM205" s="153"/>
    </row>
    <row r="206" spans="1:39" ht="25.15" customHeight="1">
      <c r="A206" s="153"/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  <c r="AA206" s="153"/>
      <c r="AB206" s="153"/>
      <c r="AC206" s="153"/>
      <c r="AD206" s="153"/>
      <c r="AE206" s="153"/>
      <c r="AF206" s="153"/>
      <c r="AG206" s="153"/>
      <c r="AH206" s="153"/>
      <c r="AI206" s="153"/>
      <c r="AJ206" s="153"/>
      <c r="AK206" s="153"/>
      <c r="AL206" s="153"/>
      <c r="AM206" s="153"/>
    </row>
    <row r="207" spans="1:39" ht="18" customHeight="1">
      <c r="A207" s="153"/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  <c r="AA207" s="153"/>
      <c r="AB207" s="153"/>
      <c r="AC207" s="153"/>
      <c r="AD207" s="153"/>
      <c r="AE207" s="153"/>
      <c r="AF207" s="153"/>
      <c r="AG207" s="153"/>
      <c r="AH207" s="153"/>
      <c r="AI207" s="153"/>
      <c r="AJ207" s="153"/>
      <c r="AK207" s="153"/>
      <c r="AL207" s="153"/>
      <c r="AM207" s="153"/>
    </row>
    <row r="208" spans="1:39" ht="18" customHeight="1">
      <c r="A208" s="153"/>
      <c r="B208" s="15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3"/>
      <c r="O208" s="153"/>
      <c r="P208" s="153"/>
      <c r="Q208" s="153"/>
      <c r="R208" s="153"/>
      <c r="S208" s="153"/>
      <c r="T208" s="153"/>
      <c r="U208" s="153"/>
      <c r="V208" s="153"/>
      <c r="W208" s="153"/>
      <c r="X208" s="153"/>
      <c r="Y208" s="153"/>
      <c r="Z208" s="153"/>
      <c r="AA208" s="153"/>
      <c r="AB208" s="153"/>
      <c r="AC208" s="153"/>
      <c r="AD208" s="153"/>
      <c r="AE208" s="153"/>
      <c r="AF208" s="153"/>
      <c r="AG208" s="153"/>
      <c r="AH208" s="153"/>
      <c r="AI208" s="153"/>
      <c r="AJ208" s="153"/>
      <c r="AK208" s="153"/>
      <c r="AL208" s="153"/>
      <c r="AM208" s="153"/>
    </row>
    <row r="209" ht="18" customHeight="1"/>
    <row r="210" ht="18" customHeight="1"/>
    <row r="211" ht="18" customHeight="1"/>
    <row r="212" ht="18" customHeight="1"/>
    <row r="213" ht="18" customHeight="1"/>
    <row r="214" ht="10.15" customHeight="1"/>
    <row r="215" ht="12.75" customHeight="1"/>
    <row r="216" ht="12.75" customHeight="1"/>
    <row r="217" ht="12.75" customHeight="1"/>
    <row r="218" ht="12.75" customHeight="1"/>
    <row r="219" ht="13.5" customHeight="1"/>
    <row r="220" ht="18" customHeight="1"/>
    <row r="221" ht="18" customHeight="1"/>
    <row r="222" ht="18" customHeight="1"/>
    <row r="223" ht="18" customHeight="1"/>
    <row r="224" ht="18" customHeight="1"/>
    <row r="225" spans="1:1" ht="18" customHeight="1">
      <c r="A225" s="153"/>
    </row>
    <row r="226" spans="1:1" ht="18" customHeight="1">
      <c r="A226" s="153"/>
    </row>
    <row r="227" spans="1:1" ht="18" customHeight="1">
      <c r="A227" s="153"/>
    </row>
    <row r="228" spans="1:1" ht="18" customHeight="1">
      <c r="A228" s="153"/>
    </row>
    <row r="229" spans="1:1" ht="18" customHeight="1">
      <c r="A229" s="153"/>
    </row>
    <row r="230" spans="1:1" ht="18" customHeight="1">
      <c r="A230" s="153"/>
    </row>
    <row r="231" spans="1:1" ht="18" customHeight="1">
      <c r="A231" s="153"/>
    </row>
    <row r="232" spans="1:1" ht="18" customHeight="1">
      <c r="A232" s="153"/>
    </row>
    <row r="233" spans="1:1" ht="18" customHeight="1">
      <c r="A233" s="153"/>
    </row>
    <row r="234" spans="1:1" ht="18" customHeight="1">
      <c r="A234" s="153"/>
    </row>
    <row r="235" spans="1:1" ht="18" customHeight="1">
      <c r="A235" s="153"/>
    </row>
    <row r="236" spans="1:1" ht="18" customHeight="1">
      <c r="A236" s="153"/>
    </row>
    <row r="237" spans="1:1" ht="34.9" customHeight="1">
      <c r="A237" s="153"/>
    </row>
    <row r="238" spans="1:1" ht="13.5" customHeight="1">
      <c r="A238" s="153"/>
    </row>
    <row r="239" spans="1:1" ht="13.5" customHeight="1">
      <c r="A239" s="153" t="e">
        <f>SUM(#REF!)*15+84</f>
        <v>#REF!</v>
      </c>
    </row>
    <row r="240" spans="1:1" ht="12.75" customHeight="1">
      <c r="A240" s="153"/>
    </row>
    <row r="242" spans="1:1" ht="17.45" customHeight="1">
      <c r="A242" s="153"/>
    </row>
    <row r="243" spans="1:1" ht="12.75" customHeight="1">
      <c r="A243" s="153"/>
    </row>
    <row r="244" spans="1:1" ht="13.5" customHeight="1">
      <c r="A244" s="153" t="e">
        <f>SUM(#REF!)*15+214</f>
        <v>#REF!</v>
      </c>
    </row>
    <row r="245" spans="1:1" ht="12.75" customHeight="1">
      <c r="A245" s="153" t="e">
        <f>SUM(#REF!)</f>
        <v>#REF!</v>
      </c>
    </row>
    <row r="246" spans="1:1" ht="12.75" customHeight="1">
      <c r="A246" s="153" t="e">
        <f>SUM(#REF!)</f>
        <v>#REF!</v>
      </c>
    </row>
    <row r="247" spans="1:1" ht="13.5" customHeight="1">
      <c r="A247" s="153" t="e">
        <f>SUM(#REF!)</f>
        <v>#REF!</v>
      </c>
    </row>
    <row r="249" spans="1:1" ht="18" customHeight="1">
      <c r="A249" s="153"/>
    </row>
  </sheetData>
  <mergeCells count="695">
    <mergeCell ref="AM27:AM28"/>
    <mergeCell ref="AJ32:AM32"/>
    <mergeCell ref="AB32:AE32"/>
    <mergeCell ref="AF32:AI32"/>
    <mergeCell ref="AJ31:AM31"/>
    <mergeCell ref="AF31:AI31"/>
    <mergeCell ref="AB31:AE31"/>
    <mergeCell ref="AB159:AM159"/>
    <mergeCell ref="AG27:AG28"/>
    <mergeCell ref="AJ27:AJ28"/>
    <mergeCell ref="AJ30:AM30"/>
    <mergeCell ref="AL27:AL28"/>
    <mergeCell ref="AF30:AI30"/>
    <mergeCell ref="AK27:AK28"/>
    <mergeCell ref="AI27:AI28"/>
    <mergeCell ref="AH27:AH28"/>
    <mergeCell ref="AF27:AF28"/>
    <mergeCell ref="L56:AM56"/>
    <mergeCell ref="L57:O57"/>
    <mergeCell ref="P57:S57"/>
    <mergeCell ref="T57:W57"/>
    <mergeCell ref="X57:AA57"/>
    <mergeCell ref="AB57:AE57"/>
    <mergeCell ref="AF57:AI57"/>
    <mergeCell ref="T33:W33"/>
    <mergeCell ref="T32:W32"/>
    <mergeCell ref="AJ33:AM33"/>
    <mergeCell ref="AB33:AE33"/>
    <mergeCell ref="AF33:AI33"/>
    <mergeCell ref="X33:AA33"/>
    <mergeCell ref="P33:S33"/>
    <mergeCell ref="G33:K33"/>
    <mergeCell ref="L33:O33"/>
    <mergeCell ref="L32:O32"/>
    <mergeCell ref="X31:AA31"/>
    <mergeCell ref="L31:O31"/>
    <mergeCell ref="P32:S32"/>
    <mergeCell ref="X32:AA32"/>
    <mergeCell ref="P30:S30"/>
    <mergeCell ref="T30:W30"/>
    <mergeCell ref="X30:AA30"/>
    <mergeCell ref="P31:S31"/>
    <mergeCell ref="T31:W31"/>
    <mergeCell ref="U27:U28"/>
    <mergeCell ref="Z27:Z28"/>
    <mergeCell ref="AA27:AA28"/>
    <mergeCell ref="V27:V28"/>
    <mergeCell ref="W27:W28"/>
    <mergeCell ref="AB30:AE30"/>
    <mergeCell ref="X26:AA26"/>
    <mergeCell ref="X27:X28"/>
    <mergeCell ref="Y27:Y28"/>
    <mergeCell ref="AD27:AD28"/>
    <mergeCell ref="AE27:AE28"/>
    <mergeCell ref="AB26:AE26"/>
    <mergeCell ref="AB27:AB28"/>
    <mergeCell ref="AC27:AC28"/>
    <mergeCell ref="B16:C16"/>
    <mergeCell ref="D16:E16"/>
    <mergeCell ref="H16:K16"/>
    <mergeCell ref="L16:AM16"/>
    <mergeCell ref="T26:W26"/>
    <mergeCell ref="AJ26:AM26"/>
    <mergeCell ref="AM14:AM15"/>
    <mergeCell ref="AG14:AG15"/>
    <mergeCell ref="AH14:AH15"/>
    <mergeCell ref="AB14:AB15"/>
    <mergeCell ref="AJ14:AJ15"/>
    <mergeCell ref="AK14:AK15"/>
    <mergeCell ref="AF26:AI26"/>
    <mergeCell ref="AD14:AD15"/>
    <mergeCell ref="B17:C17"/>
    <mergeCell ref="D26:D28"/>
    <mergeCell ref="E26:E28"/>
    <mergeCell ref="D24:D25"/>
    <mergeCell ref="A26:C33"/>
    <mergeCell ref="G12:G15"/>
    <mergeCell ref="A11:A15"/>
    <mergeCell ref="B11:C15"/>
    <mergeCell ref="D11:F12"/>
    <mergeCell ref="I24:I25"/>
    <mergeCell ref="X12:AA12"/>
    <mergeCell ref="R14:R15"/>
    <mergeCell ref="S14:S15"/>
    <mergeCell ref="W14:W15"/>
    <mergeCell ref="Z14:Z15"/>
    <mergeCell ref="AL14:AL15"/>
    <mergeCell ref="AC14:AC15"/>
    <mergeCell ref="N14:N15"/>
    <mergeCell ref="O14:O15"/>
    <mergeCell ref="X14:X15"/>
    <mergeCell ref="T14:T15"/>
    <mergeCell ref="AA14:AA15"/>
    <mergeCell ref="AE14:AE15"/>
    <mergeCell ref="AF14:AF15"/>
    <mergeCell ref="AI14:AI15"/>
    <mergeCell ref="G11:K11"/>
    <mergeCell ref="D13:D15"/>
    <mergeCell ref="E13:E15"/>
    <mergeCell ref="H13:H15"/>
    <mergeCell ref="I13:I15"/>
    <mergeCell ref="F13:F15"/>
    <mergeCell ref="H12:K12"/>
    <mergeCell ref="L11:AM11"/>
    <mergeCell ref="L12:O12"/>
    <mergeCell ref="P12:S12"/>
    <mergeCell ref="T12:W12"/>
    <mergeCell ref="U14:U15"/>
    <mergeCell ref="V14:V15"/>
    <mergeCell ref="J13:J15"/>
    <mergeCell ref="K13:K15"/>
    <mergeCell ref="P14:P15"/>
    <mergeCell ref="Q14:Q15"/>
    <mergeCell ref="L14:L15"/>
    <mergeCell ref="M14:M15"/>
    <mergeCell ref="AJ12:AM12"/>
    <mergeCell ref="L13:AM13"/>
    <mergeCell ref="Y14:Y15"/>
    <mergeCell ref="AF12:AI12"/>
    <mergeCell ref="AB12:AE12"/>
    <mergeCell ref="D1:AA2"/>
    <mergeCell ref="AB1:AM1"/>
    <mergeCell ref="AB5:AM5"/>
    <mergeCell ref="AB9:AM9"/>
    <mergeCell ref="AB2:AM2"/>
    <mergeCell ref="AB3:AM3"/>
    <mergeCell ref="AB7:AM7"/>
    <mergeCell ref="AB6:AM6"/>
    <mergeCell ref="A1:C1"/>
    <mergeCell ref="A3:C3"/>
    <mergeCell ref="A2:C2"/>
    <mergeCell ref="A6:C6"/>
    <mergeCell ref="A9:C9"/>
    <mergeCell ref="A5:C5"/>
    <mergeCell ref="A7:C7"/>
    <mergeCell ref="G31:K31"/>
    <mergeCell ref="G29:G30"/>
    <mergeCell ref="H29:H30"/>
    <mergeCell ref="G24:G25"/>
    <mergeCell ref="H24:H25"/>
    <mergeCell ref="G26:G28"/>
    <mergeCell ref="D31:F33"/>
    <mergeCell ref="F29:F30"/>
    <mergeCell ref="F24:F25"/>
    <mergeCell ref="D29:D30"/>
    <mergeCell ref="E24:E25"/>
    <mergeCell ref="F26:F28"/>
    <mergeCell ref="E29:E30"/>
    <mergeCell ref="J24:J25"/>
    <mergeCell ref="K24:K25"/>
    <mergeCell ref="K26:K28"/>
    <mergeCell ref="J26:J28"/>
    <mergeCell ref="A46:C46"/>
    <mergeCell ref="D46:AA47"/>
    <mergeCell ref="AB46:AM46"/>
    <mergeCell ref="A47:C47"/>
    <mergeCell ref="AB47:AM47"/>
    <mergeCell ref="H26:H28"/>
    <mergeCell ref="I26:I28"/>
    <mergeCell ref="K29:K30"/>
    <mergeCell ref="L27:L28"/>
    <mergeCell ref="G32:K32"/>
    <mergeCell ref="I29:I30"/>
    <mergeCell ref="J29:J30"/>
    <mergeCell ref="P26:S26"/>
    <mergeCell ref="N27:N28"/>
    <mergeCell ref="O27:O28"/>
    <mergeCell ref="P27:P28"/>
    <mergeCell ref="Q27:Q28"/>
    <mergeCell ref="R27:R28"/>
    <mergeCell ref="S27:S28"/>
    <mergeCell ref="L26:O26"/>
    <mergeCell ref="M27:M28"/>
    <mergeCell ref="L30:O30"/>
    <mergeCell ref="AB45:AM45"/>
    <mergeCell ref="T27:T28"/>
    <mergeCell ref="A51:C51"/>
    <mergeCell ref="A52:C52"/>
    <mergeCell ref="AB52:AM52"/>
    <mergeCell ref="A54:C54"/>
    <mergeCell ref="AB54:AM54"/>
    <mergeCell ref="A48:C48"/>
    <mergeCell ref="AB48:AM48"/>
    <mergeCell ref="A50:C50"/>
    <mergeCell ref="AB50:AM50"/>
    <mergeCell ref="AB51:AM51"/>
    <mergeCell ref="A56:A60"/>
    <mergeCell ref="B56:C60"/>
    <mergeCell ref="D56:F57"/>
    <mergeCell ref="G56:K56"/>
    <mergeCell ref="D58:D60"/>
    <mergeCell ref="E58:E60"/>
    <mergeCell ref="F58:F60"/>
    <mergeCell ref="H58:H60"/>
    <mergeCell ref="I58:I60"/>
    <mergeCell ref="J58:J60"/>
    <mergeCell ref="G57:G60"/>
    <mergeCell ref="H57:K57"/>
    <mergeCell ref="AJ57:AM57"/>
    <mergeCell ref="B62:C62"/>
    <mergeCell ref="B65:C65"/>
    <mergeCell ref="T59:T60"/>
    <mergeCell ref="U59:U60"/>
    <mergeCell ref="V59:V60"/>
    <mergeCell ref="W59:W60"/>
    <mergeCell ref="R59:R60"/>
    <mergeCell ref="S59:S60"/>
    <mergeCell ref="B64:C64"/>
    <mergeCell ref="B63:C63"/>
    <mergeCell ref="K58:K60"/>
    <mergeCell ref="L58:AM58"/>
    <mergeCell ref="L59:L60"/>
    <mergeCell ref="M59:M60"/>
    <mergeCell ref="N59:N60"/>
    <mergeCell ref="O59:O60"/>
    <mergeCell ref="P59:P60"/>
    <mergeCell ref="Q59:Q60"/>
    <mergeCell ref="AL59:AL60"/>
    <mergeCell ref="AM59:AM60"/>
    <mergeCell ref="B61:C61"/>
    <mergeCell ref="D61:E61"/>
    <mergeCell ref="X69:AA69"/>
    <mergeCell ref="F68:F69"/>
    <mergeCell ref="AH59:AH60"/>
    <mergeCell ref="AI59:AI60"/>
    <mergeCell ref="X59:X60"/>
    <mergeCell ref="Y59:Y60"/>
    <mergeCell ref="Z59:Z60"/>
    <mergeCell ref="AA59:AA60"/>
    <mergeCell ref="AB59:AB60"/>
    <mergeCell ref="AC59:AC60"/>
    <mergeCell ref="AF59:AF60"/>
    <mergeCell ref="AG59:AG60"/>
    <mergeCell ref="H61:K61"/>
    <mergeCell ref="L61:AM61"/>
    <mergeCell ref="AJ59:AJ60"/>
    <mergeCell ref="AK59:AK60"/>
    <mergeCell ref="AD59:AD60"/>
    <mergeCell ref="AE59:AE60"/>
    <mergeCell ref="AF69:AI69"/>
    <mergeCell ref="E68:E69"/>
    <mergeCell ref="B68:C69"/>
    <mergeCell ref="D68:D69"/>
    <mergeCell ref="G68:G69"/>
    <mergeCell ref="H68:H69"/>
    <mergeCell ref="I68:I69"/>
    <mergeCell ref="J68:J69"/>
    <mergeCell ref="K68:K69"/>
    <mergeCell ref="T69:W69"/>
    <mergeCell ref="P69:S69"/>
    <mergeCell ref="L69:O69"/>
    <mergeCell ref="D73:D74"/>
    <mergeCell ref="E73:E74"/>
    <mergeCell ref="F73:F74"/>
    <mergeCell ref="G73:G74"/>
    <mergeCell ref="H73:H74"/>
    <mergeCell ref="A70:C77"/>
    <mergeCell ref="D70:D72"/>
    <mergeCell ref="E70:E72"/>
    <mergeCell ref="F70:F72"/>
    <mergeCell ref="D75:F77"/>
    <mergeCell ref="I70:I72"/>
    <mergeCell ref="J70:J72"/>
    <mergeCell ref="K70:K72"/>
    <mergeCell ref="L70:O70"/>
    <mergeCell ref="L71:L72"/>
    <mergeCell ref="M71:M72"/>
    <mergeCell ref="N71:N72"/>
    <mergeCell ref="O71:O72"/>
    <mergeCell ref="G70:G72"/>
    <mergeCell ref="H70:H72"/>
    <mergeCell ref="X70:AA70"/>
    <mergeCell ref="AB70:AE70"/>
    <mergeCell ref="AF70:AI70"/>
    <mergeCell ref="AJ70:AM70"/>
    <mergeCell ref="P70:S70"/>
    <mergeCell ref="T70:W70"/>
    <mergeCell ref="R71:R72"/>
    <mergeCell ref="S71:S72"/>
    <mergeCell ref="T71:T72"/>
    <mergeCell ref="U71:U72"/>
    <mergeCell ref="P71:P72"/>
    <mergeCell ref="Q71:Q72"/>
    <mergeCell ref="V71:V72"/>
    <mergeCell ref="W71:W72"/>
    <mergeCell ref="AL71:AL72"/>
    <mergeCell ref="AM71:AM72"/>
    <mergeCell ref="AF71:AF72"/>
    <mergeCell ref="AG71:AG72"/>
    <mergeCell ref="AH71:AH72"/>
    <mergeCell ref="AI71:AI72"/>
    <mergeCell ref="AK71:AK72"/>
    <mergeCell ref="AB71:AB72"/>
    <mergeCell ref="AC71:AC72"/>
    <mergeCell ref="AD71:AD72"/>
    <mergeCell ref="AE71:AE72"/>
    <mergeCell ref="P74:S74"/>
    <mergeCell ref="T74:W74"/>
    <mergeCell ref="X74:AA74"/>
    <mergeCell ref="AB74:AE74"/>
    <mergeCell ref="X71:X72"/>
    <mergeCell ref="Y71:Y72"/>
    <mergeCell ref="Z71:Z72"/>
    <mergeCell ref="AA71:AA72"/>
    <mergeCell ref="I73:I74"/>
    <mergeCell ref="J73:J74"/>
    <mergeCell ref="K73:K74"/>
    <mergeCell ref="L74:O74"/>
    <mergeCell ref="G75:K75"/>
    <mergeCell ref="AF76:AI76"/>
    <mergeCell ref="AJ76:AM76"/>
    <mergeCell ref="X76:AA76"/>
    <mergeCell ref="G76:K76"/>
    <mergeCell ref="L76:O76"/>
    <mergeCell ref="P76:S76"/>
    <mergeCell ref="T76:W76"/>
    <mergeCell ref="L75:O75"/>
    <mergeCell ref="P75:S75"/>
    <mergeCell ref="T75:W75"/>
    <mergeCell ref="X75:AA75"/>
    <mergeCell ref="AB75:AE75"/>
    <mergeCell ref="AB76:AE76"/>
    <mergeCell ref="AF75:AI75"/>
    <mergeCell ref="AB91:AM91"/>
    <mergeCell ref="X77:AA77"/>
    <mergeCell ref="AB77:AE77"/>
    <mergeCell ref="AF77:AI77"/>
    <mergeCell ref="AJ77:AM77"/>
    <mergeCell ref="G77:K77"/>
    <mergeCell ref="L77:O77"/>
    <mergeCell ref="P77:S77"/>
    <mergeCell ref="T77:W77"/>
    <mergeCell ref="D102:D104"/>
    <mergeCell ref="E102:E104"/>
    <mergeCell ref="F102:F104"/>
    <mergeCell ref="H102:H104"/>
    <mergeCell ref="I102:I104"/>
    <mergeCell ref="J102:J104"/>
    <mergeCell ref="A95:C95"/>
    <mergeCell ref="A96:C96"/>
    <mergeCell ref="AB96:AM96"/>
    <mergeCell ref="A98:C98"/>
    <mergeCell ref="AB98:AM98"/>
    <mergeCell ref="AF101:AI101"/>
    <mergeCell ref="AJ101:AM101"/>
    <mergeCell ref="A100:A104"/>
    <mergeCell ref="B100:C104"/>
    <mergeCell ref="D100:F101"/>
    <mergeCell ref="R103:R104"/>
    <mergeCell ref="S103:S104"/>
    <mergeCell ref="L100:AM100"/>
    <mergeCell ref="G101:G104"/>
    <mergeCell ref="H101:K101"/>
    <mergeCell ref="L101:O101"/>
    <mergeCell ref="P101:S101"/>
    <mergeCell ref="T101:W101"/>
    <mergeCell ref="X101:AA101"/>
    <mergeCell ref="AB101:AE101"/>
    <mergeCell ref="G100:K100"/>
    <mergeCell ref="B106:C106"/>
    <mergeCell ref="B118:C118"/>
    <mergeCell ref="AL103:AL104"/>
    <mergeCell ref="Z103:Z104"/>
    <mergeCell ref="AA103:AA104"/>
    <mergeCell ref="T103:T104"/>
    <mergeCell ref="U103:U104"/>
    <mergeCell ref="AD103:AD104"/>
    <mergeCell ref="B105:C105"/>
    <mergeCell ref="D105:E105"/>
    <mergeCell ref="H105:K105"/>
    <mergeCell ref="L105:AM105"/>
    <mergeCell ref="AF103:AF104"/>
    <mergeCell ref="AG103:AG104"/>
    <mergeCell ref="AH103:AH104"/>
    <mergeCell ref="AB103:AB104"/>
    <mergeCell ref="Y103:Y104"/>
    <mergeCell ref="K102:K104"/>
    <mergeCell ref="L103:L104"/>
    <mergeCell ref="M103:M104"/>
    <mergeCell ref="N103:N104"/>
    <mergeCell ref="B125:C125"/>
    <mergeCell ref="I130:I131"/>
    <mergeCell ref="J130:J131"/>
    <mergeCell ref="K130:K131"/>
    <mergeCell ref="E130:E131"/>
    <mergeCell ref="F130:F131"/>
    <mergeCell ref="G130:G131"/>
    <mergeCell ref="H130:H131"/>
    <mergeCell ref="B126:C126"/>
    <mergeCell ref="G132:G134"/>
    <mergeCell ref="H132:H134"/>
    <mergeCell ref="D130:D131"/>
    <mergeCell ref="I132:I134"/>
    <mergeCell ref="A132:C139"/>
    <mergeCell ref="D132:D134"/>
    <mergeCell ref="E132:E134"/>
    <mergeCell ref="F132:F134"/>
    <mergeCell ref="D135:D136"/>
    <mergeCell ref="E135:E136"/>
    <mergeCell ref="F135:F136"/>
    <mergeCell ref="D137:F139"/>
    <mergeCell ref="G137:K137"/>
    <mergeCell ref="G135:G136"/>
    <mergeCell ref="H135:H136"/>
    <mergeCell ref="I135:I136"/>
    <mergeCell ref="J135:J136"/>
    <mergeCell ref="K135:K136"/>
    <mergeCell ref="T132:W132"/>
    <mergeCell ref="Z133:Z134"/>
    <mergeCell ref="AL133:AL134"/>
    <mergeCell ref="AM133:AM134"/>
    <mergeCell ref="AF133:AF134"/>
    <mergeCell ref="AJ133:AJ134"/>
    <mergeCell ref="AB133:AB134"/>
    <mergeCell ref="AC133:AC134"/>
    <mergeCell ref="T133:T134"/>
    <mergeCell ref="U133:U134"/>
    <mergeCell ref="V133:V134"/>
    <mergeCell ref="W133:W134"/>
    <mergeCell ref="AJ136:AM136"/>
    <mergeCell ref="AJ137:AM137"/>
    <mergeCell ref="AG133:AG134"/>
    <mergeCell ref="AH133:AH134"/>
    <mergeCell ref="AI133:AI134"/>
    <mergeCell ref="AK133:AK134"/>
    <mergeCell ref="AD133:AD134"/>
    <mergeCell ref="AE133:AE134"/>
    <mergeCell ref="X132:AA132"/>
    <mergeCell ref="AB132:AE132"/>
    <mergeCell ref="X133:X134"/>
    <mergeCell ref="Y133:Y134"/>
    <mergeCell ref="AA133:AA134"/>
    <mergeCell ref="AF132:AI132"/>
    <mergeCell ref="AJ132:AM132"/>
    <mergeCell ref="R133:R134"/>
    <mergeCell ref="S133:S134"/>
    <mergeCell ref="J132:J134"/>
    <mergeCell ref="K132:K134"/>
    <mergeCell ref="L132:O132"/>
    <mergeCell ref="P132:S132"/>
    <mergeCell ref="L133:L134"/>
    <mergeCell ref="M133:M134"/>
    <mergeCell ref="N133:N134"/>
    <mergeCell ref="O133:O134"/>
    <mergeCell ref="P133:P134"/>
    <mergeCell ref="Q133:Q134"/>
    <mergeCell ref="T136:W136"/>
    <mergeCell ref="AB138:AE138"/>
    <mergeCell ref="AF138:AI138"/>
    <mergeCell ref="T137:W137"/>
    <mergeCell ref="X137:AA137"/>
    <mergeCell ref="AF136:AI136"/>
    <mergeCell ref="AF137:AI137"/>
    <mergeCell ref="L137:O137"/>
    <mergeCell ref="P137:S137"/>
    <mergeCell ref="X136:AA136"/>
    <mergeCell ref="AB136:AE136"/>
    <mergeCell ref="AB137:AE137"/>
    <mergeCell ref="L136:O136"/>
    <mergeCell ref="P136:S136"/>
    <mergeCell ref="AB151:AM151"/>
    <mergeCell ref="A152:C152"/>
    <mergeCell ref="D152:AA153"/>
    <mergeCell ref="AB152:AM152"/>
    <mergeCell ref="A153:C153"/>
    <mergeCell ref="AB153:AM153"/>
    <mergeCell ref="G139:K139"/>
    <mergeCell ref="AJ138:AM138"/>
    <mergeCell ref="L139:O139"/>
    <mergeCell ref="P139:S139"/>
    <mergeCell ref="T139:W139"/>
    <mergeCell ref="X139:AA139"/>
    <mergeCell ref="AB139:AE139"/>
    <mergeCell ref="X138:AA138"/>
    <mergeCell ref="G138:K138"/>
    <mergeCell ref="L138:O138"/>
    <mergeCell ref="P138:S138"/>
    <mergeCell ref="T138:W138"/>
    <mergeCell ref="AF139:AI139"/>
    <mergeCell ref="A158:C158"/>
    <mergeCell ref="F164:F166"/>
    <mergeCell ref="D164:D166"/>
    <mergeCell ref="E164:E166"/>
    <mergeCell ref="A154:C154"/>
    <mergeCell ref="AB154:AM154"/>
    <mergeCell ref="A156:C156"/>
    <mergeCell ref="AB156:AM156"/>
    <mergeCell ref="L162:AM162"/>
    <mergeCell ref="G163:G166"/>
    <mergeCell ref="H163:K163"/>
    <mergeCell ref="L163:O163"/>
    <mergeCell ref="P163:S163"/>
    <mergeCell ref="T163:W163"/>
    <mergeCell ref="X163:AA163"/>
    <mergeCell ref="AB163:AE163"/>
    <mergeCell ref="AJ163:AM163"/>
    <mergeCell ref="AM165:AM166"/>
    <mergeCell ref="AD165:AD166"/>
    <mergeCell ref="AH165:AH166"/>
    <mergeCell ref="H164:H166"/>
    <mergeCell ref="A185:C192"/>
    <mergeCell ref="D185:D187"/>
    <mergeCell ref="E185:E187"/>
    <mergeCell ref="F185:F187"/>
    <mergeCell ref="D188:D189"/>
    <mergeCell ref="I183:I184"/>
    <mergeCell ref="J183:J184"/>
    <mergeCell ref="K183:K184"/>
    <mergeCell ref="D183:D184"/>
    <mergeCell ref="E183:E184"/>
    <mergeCell ref="I185:I187"/>
    <mergeCell ref="J185:J187"/>
    <mergeCell ref="G185:G187"/>
    <mergeCell ref="H185:H187"/>
    <mergeCell ref="K185:K187"/>
    <mergeCell ref="AJ185:AM185"/>
    <mergeCell ref="X185:AA185"/>
    <mergeCell ref="AB185:AE185"/>
    <mergeCell ref="AB184:AE184"/>
    <mergeCell ref="AE165:AE166"/>
    <mergeCell ref="AK165:AK166"/>
    <mergeCell ref="L184:O184"/>
    <mergeCell ref="P184:S184"/>
    <mergeCell ref="T184:W184"/>
    <mergeCell ref="X184:AA184"/>
    <mergeCell ref="L165:L166"/>
    <mergeCell ref="M165:M166"/>
    <mergeCell ref="U165:U166"/>
    <mergeCell ref="V165:V166"/>
    <mergeCell ref="L167:AM167"/>
    <mergeCell ref="N165:N166"/>
    <mergeCell ref="O165:O166"/>
    <mergeCell ref="AF165:AF166"/>
    <mergeCell ref="P165:P166"/>
    <mergeCell ref="X165:X166"/>
    <mergeCell ref="Y165:Y166"/>
    <mergeCell ref="L185:O185"/>
    <mergeCell ref="P185:S185"/>
    <mergeCell ref="T185:W185"/>
    <mergeCell ref="R186:R187"/>
    <mergeCell ref="S186:S187"/>
    <mergeCell ref="T186:T187"/>
    <mergeCell ref="U186:U187"/>
    <mergeCell ref="L186:L187"/>
    <mergeCell ref="M186:M187"/>
    <mergeCell ref="P186:P187"/>
    <mergeCell ref="Q186:Q187"/>
    <mergeCell ref="W186:W187"/>
    <mergeCell ref="Z186:Z187"/>
    <mergeCell ref="AA186:AA187"/>
    <mergeCell ref="AB186:AB187"/>
    <mergeCell ref="AC186:AC187"/>
    <mergeCell ref="AF185:AI185"/>
    <mergeCell ref="AL186:AL187"/>
    <mergeCell ref="AM186:AM187"/>
    <mergeCell ref="H188:H189"/>
    <mergeCell ref="I188:I189"/>
    <mergeCell ref="J188:J189"/>
    <mergeCell ref="K188:K189"/>
    <mergeCell ref="L189:O189"/>
    <mergeCell ref="P189:S189"/>
    <mergeCell ref="T189:W189"/>
    <mergeCell ref="X189:AA189"/>
    <mergeCell ref="AJ186:AJ187"/>
    <mergeCell ref="AK186:AK187"/>
    <mergeCell ref="AD186:AD187"/>
    <mergeCell ref="AE186:AE187"/>
    <mergeCell ref="AF186:AF187"/>
    <mergeCell ref="AG186:AG187"/>
    <mergeCell ref="AH186:AH187"/>
    <mergeCell ref="AI186:AI187"/>
    <mergeCell ref="V186:V187"/>
    <mergeCell ref="X186:X187"/>
    <mergeCell ref="Y186:Y187"/>
    <mergeCell ref="N186:N187"/>
    <mergeCell ref="O186:O187"/>
    <mergeCell ref="AB189:AE189"/>
    <mergeCell ref="AF189:AI189"/>
    <mergeCell ref="AJ189:AM189"/>
    <mergeCell ref="D190:F192"/>
    <mergeCell ref="G190:K190"/>
    <mergeCell ref="L190:O190"/>
    <mergeCell ref="P190:S190"/>
    <mergeCell ref="T190:W190"/>
    <mergeCell ref="X190:AA190"/>
    <mergeCell ref="AB190:AE190"/>
    <mergeCell ref="E188:E189"/>
    <mergeCell ref="F188:F189"/>
    <mergeCell ref="G188:G189"/>
    <mergeCell ref="AF190:AI190"/>
    <mergeCell ref="AJ190:AM190"/>
    <mergeCell ref="G191:K191"/>
    <mergeCell ref="L191:O191"/>
    <mergeCell ref="P191:S191"/>
    <mergeCell ref="T191:W191"/>
    <mergeCell ref="X191:AA191"/>
    <mergeCell ref="AB191:AE191"/>
    <mergeCell ref="AF191:AI191"/>
    <mergeCell ref="AJ191:AM191"/>
    <mergeCell ref="AB204:AM204"/>
    <mergeCell ref="X192:AA192"/>
    <mergeCell ref="AB192:AE192"/>
    <mergeCell ref="AF192:AI192"/>
    <mergeCell ref="AJ192:AM192"/>
    <mergeCell ref="G192:K192"/>
    <mergeCell ref="L192:O192"/>
    <mergeCell ref="P192:S192"/>
    <mergeCell ref="T192:W192"/>
    <mergeCell ref="AF184:AI184"/>
    <mergeCell ref="AJ184:AM184"/>
    <mergeCell ref="AJ165:AJ166"/>
    <mergeCell ref="B130:C131"/>
    <mergeCell ref="B183:C184"/>
    <mergeCell ref="B182:C182"/>
    <mergeCell ref="F183:F184"/>
    <mergeCell ref="G183:G184"/>
    <mergeCell ref="H183:H184"/>
    <mergeCell ref="B168:C168"/>
    <mergeCell ref="G162:K162"/>
    <mergeCell ref="A160:C160"/>
    <mergeCell ref="A162:A166"/>
    <mergeCell ref="AL165:AL166"/>
    <mergeCell ref="B167:C167"/>
    <mergeCell ref="D167:E167"/>
    <mergeCell ref="AB165:AB166"/>
    <mergeCell ref="Q165:Q166"/>
    <mergeCell ref="AF163:AI163"/>
    <mergeCell ref="L164:AM164"/>
    <mergeCell ref="AI165:AI166"/>
    <mergeCell ref="R165:R166"/>
    <mergeCell ref="S165:S166"/>
    <mergeCell ref="T165:T166"/>
    <mergeCell ref="B24:C25"/>
    <mergeCell ref="L25:O25"/>
    <mergeCell ref="P25:S25"/>
    <mergeCell ref="T25:W25"/>
    <mergeCell ref="X25:AA25"/>
    <mergeCell ref="AB25:AE25"/>
    <mergeCell ref="AF25:AI25"/>
    <mergeCell ref="AJ25:AM25"/>
    <mergeCell ref="AB95:AM95"/>
    <mergeCell ref="AB69:AE69"/>
    <mergeCell ref="AB89:AM89"/>
    <mergeCell ref="AJ75:AM75"/>
    <mergeCell ref="AF74:AI74"/>
    <mergeCell ref="AJ74:AM74"/>
    <mergeCell ref="AJ71:AJ72"/>
    <mergeCell ref="AJ69:AM69"/>
    <mergeCell ref="A92:C92"/>
    <mergeCell ref="AB92:AM92"/>
    <mergeCell ref="A94:C94"/>
    <mergeCell ref="AB94:AM94"/>
    <mergeCell ref="A90:C90"/>
    <mergeCell ref="D90:AA91"/>
    <mergeCell ref="AB90:AM90"/>
    <mergeCell ref="A91:C91"/>
    <mergeCell ref="B124:C124"/>
    <mergeCell ref="B107:C107"/>
    <mergeCell ref="B170:C170"/>
    <mergeCell ref="AB160:AM160"/>
    <mergeCell ref="AF131:AI131"/>
    <mergeCell ref="AJ131:AM131"/>
    <mergeCell ref="AJ103:AJ104"/>
    <mergeCell ref="AK103:AK104"/>
    <mergeCell ref="AM103:AM104"/>
    <mergeCell ref="Z165:Z166"/>
    <mergeCell ref="AC165:AC166"/>
    <mergeCell ref="AB158:AM158"/>
    <mergeCell ref="AB157:AM157"/>
    <mergeCell ref="AJ139:AM139"/>
    <mergeCell ref="AG165:AG166"/>
    <mergeCell ref="W165:W166"/>
    <mergeCell ref="AA165:AA166"/>
    <mergeCell ref="I164:I166"/>
    <mergeCell ref="J164:J166"/>
    <mergeCell ref="H167:K167"/>
    <mergeCell ref="K164:K166"/>
    <mergeCell ref="B162:C166"/>
    <mergeCell ref="D162:F163"/>
    <mergeCell ref="A157:C157"/>
    <mergeCell ref="L102:AM102"/>
    <mergeCell ref="L131:O131"/>
    <mergeCell ref="P131:S131"/>
    <mergeCell ref="T131:W131"/>
    <mergeCell ref="X131:AA131"/>
    <mergeCell ref="AE103:AE104"/>
    <mergeCell ref="X103:X104"/>
    <mergeCell ref="V103:V104"/>
    <mergeCell ref="W103:W104"/>
    <mergeCell ref="AB131:AE131"/>
    <mergeCell ref="AC103:AC104"/>
    <mergeCell ref="AI103:AI104"/>
    <mergeCell ref="O103:O104"/>
    <mergeCell ref="P103:P104"/>
    <mergeCell ref="Q103:Q104"/>
  </mergeCells>
  <phoneticPr fontId="0" type="noConversion"/>
  <conditionalFormatting sqref="AC39:AM39">
    <cfRule type="duplicateValues" dxfId="0" priority="1" stopIfTrue="1"/>
  </conditionalFormatting>
  <printOptions horizontalCentered="1"/>
  <pageMargins left="0.39370078740157483" right="0.39370078740157483" top="0.47244094488188981" bottom="0.39370078740157483" header="0" footer="0"/>
  <pageSetup paperSize="9" scale="49" orientation="landscape" r:id="rId1"/>
  <headerFooter alignWithMargins="0"/>
  <rowBreaks count="3" manualBreakCount="3">
    <brk id="45" max="38" man="1"/>
    <brk id="89" max="38" man="1"/>
    <brk id="151" max="3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50"/>
  <sheetViews>
    <sheetView view="pageBreakPreview" topLeftCell="D1" zoomScale="87" zoomScaleNormal="40" zoomScaleSheetLayoutView="87" workbookViewId="0">
      <selection activeCell="AM27" sqref="AM27:AM28"/>
    </sheetView>
  </sheetViews>
  <sheetFormatPr defaultColWidth="11.5703125" defaultRowHeight="12.75"/>
  <cols>
    <col min="1" max="1" width="4.42578125" style="73" customWidth="1"/>
    <col min="2" max="2" width="11.5703125" style="73" customWidth="1"/>
    <col min="3" max="3" width="48.85546875" style="73" customWidth="1"/>
    <col min="4" max="4" width="5.42578125" style="73" customWidth="1"/>
    <col min="5" max="5" width="5.85546875" style="73" customWidth="1"/>
    <col min="6" max="6" width="6.28515625" style="73" customWidth="1"/>
    <col min="7" max="7" width="7.28515625" style="73" bestFit="1" customWidth="1"/>
    <col min="8" max="8" width="8.140625" style="73" customWidth="1"/>
    <col min="9" max="9" width="6.42578125" style="73" customWidth="1"/>
    <col min="10" max="10" width="7.140625" style="73" customWidth="1"/>
    <col min="11" max="11" width="6.85546875" style="73" customWidth="1"/>
    <col min="12" max="39" width="4" style="73" customWidth="1"/>
    <col min="40" max="16384" width="11.5703125" style="73"/>
  </cols>
  <sheetData>
    <row r="1" spans="1:39" s="1" customFormat="1" ht="25.15" customHeight="1">
      <c r="A1" s="259"/>
      <c r="B1" s="260"/>
      <c r="C1" s="261"/>
      <c r="D1" s="262" t="s">
        <v>18</v>
      </c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4"/>
      <c r="Y1" s="264"/>
      <c r="Z1" s="264"/>
      <c r="AA1" s="265"/>
      <c r="AB1" s="270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2"/>
    </row>
    <row r="2" spans="1:39" s="1" customFormat="1" ht="25.15" customHeight="1">
      <c r="A2" s="255" t="s">
        <v>19</v>
      </c>
      <c r="B2" s="256"/>
      <c r="C2" s="257"/>
      <c r="D2" s="266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8"/>
      <c r="Y2" s="268"/>
      <c r="Z2" s="268"/>
      <c r="AA2" s="269"/>
      <c r="AB2" s="255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36"/>
    </row>
    <row r="3" spans="1:39" s="1" customFormat="1" ht="18" customHeight="1">
      <c r="A3" s="255"/>
      <c r="B3" s="256"/>
      <c r="C3" s="257"/>
      <c r="D3" s="2" t="s">
        <v>20</v>
      </c>
      <c r="E3" s="179"/>
      <c r="F3" s="179"/>
      <c r="G3" s="179"/>
      <c r="H3" s="179"/>
      <c r="I3" s="105" t="s">
        <v>21</v>
      </c>
      <c r="J3" s="3"/>
      <c r="K3" s="179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2"/>
      <c r="W3" s="2"/>
      <c r="X3" s="3"/>
      <c r="Y3" s="2"/>
      <c r="Z3" s="2"/>
      <c r="AA3" s="2"/>
      <c r="AB3" s="219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1"/>
    </row>
    <row r="4" spans="1:39" s="1" customFormat="1" ht="18" customHeight="1">
      <c r="A4" s="178"/>
      <c r="B4" s="166"/>
      <c r="C4" s="180"/>
      <c r="D4" s="2" t="s">
        <v>5</v>
      </c>
      <c r="E4" s="179"/>
      <c r="F4" s="179"/>
      <c r="G4" s="179"/>
      <c r="H4" s="179"/>
      <c r="I4" s="105" t="s">
        <v>22</v>
      </c>
      <c r="J4" s="3"/>
      <c r="K4" s="179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2"/>
      <c r="W4" s="2"/>
      <c r="X4" s="3"/>
      <c r="Y4" s="2"/>
      <c r="Z4" s="2"/>
      <c r="AA4" s="2"/>
      <c r="AB4" s="174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6"/>
    </row>
    <row r="5" spans="1:39" s="1" customFormat="1" ht="18" customHeight="1">
      <c r="A5" s="258" t="s">
        <v>23</v>
      </c>
      <c r="B5" s="256"/>
      <c r="C5" s="257"/>
      <c r="D5" s="2" t="s">
        <v>7</v>
      </c>
      <c r="E5" s="179"/>
      <c r="F5" s="179"/>
      <c r="G5" s="2"/>
      <c r="H5" s="2"/>
      <c r="I5" s="105" t="s">
        <v>8</v>
      </c>
      <c r="J5" s="3"/>
      <c r="K5" s="105"/>
      <c r="L5" s="105"/>
      <c r="M5" s="130"/>
      <c r="N5" s="179"/>
      <c r="O5" s="105"/>
      <c r="P5" s="105"/>
      <c r="Q5" s="105"/>
      <c r="R5" s="105"/>
      <c r="S5" s="105"/>
      <c r="T5" s="105"/>
      <c r="U5" s="105"/>
      <c r="V5" s="2"/>
      <c r="W5" s="2"/>
      <c r="X5" s="3"/>
      <c r="Y5" s="175"/>
      <c r="Z5" s="175"/>
      <c r="AA5" s="175"/>
      <c r="AB5" s="219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1"/>
    </row>
    <row r="6" spans="1:39" s="1" customFormat="1" ht="18" customHeight="1">
      <c r="A6" s="219" t="s">
        <v>25</v>
      </c>
      <c r="B6" s="220"/>
      <c r="C6" s="240"/>
      <c r="D6" s="2" t="s">
        <v>1</v>
      </c>
      <c r="E6" s="2"/>
      <c r="F6" s="2"/>
      <c r="G6" s="2"/>
      <c r="H6" s="2"/>
      <c r="I6" s="105" t="s">
        <v>2</v>
      </c>
      <c r="J6" s="3"/>
      <c r="K6" s="105"/>
      <c r="L6" s="105"/>
      <c r="M6" s="105"/>
      <c r="N6" s="179"/>
      <c r="O6" s="105"/>
      <c r="P6" s="105"/>
      <c r="Q6" s="105"/>
      <c r="R6" s="105"/>
      <c r="S6" s="105"/>
      <c r="T6" s="105"/>
      <c r="U6" s="105"/>
      <c r="V6" s="2"/>
      <c r="W6" s="2"/>
      <c r="X6" s="3"/>
      <c r="Y6" s="175"/>
      <c r="Z6" s="175"/>
      <c r="AA6" s="175"/>
      <c r="AB6" s="219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1"/>
    </row>
    <row r="7" spans="1:39" s="1" customFormat="1" ht="18" customHeight="1">
      <c r="A7" s="258" t="s">
        <v>27</v>
      </c>
      <c r="B7" s="256"/>
      <c r="C7" s="257"/>
      <c r="D7" s="4" t="s">
        <v>28</v>
      </c>
      <c r="E7" s="2"/>
      <c r="F7" s="2"/>
      <c r="G7" s="2"/>
      <c r="H7" s="2"/>
      <c r="I7" s="105" t="s">
        <v>108</v>
      </c>
      <c r="J7" s="3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2"/>
      <c r="W7" s="2"/>
      <c r="X7" s="3"/>
      <c r="Y7" s="2"/>
      <c r="Z7" s="2"/>
      <c r="AA7" s="2"/>
      <c r="AB7" s="219" t="s">
        <v>24</v>
      </c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1"/>
    </row>
    <row r="8" spans="1:39" s="1" customFormat="1" ht="18" customHeight="1">
      <c r="A8" s="165"/>
      <c r="B8" s="166"/>
      <c r="C8" s="180"/>
      <c r="D8" s="4"/>
      <c r="E8" s="2"/>
      <c r="F8" s="2"/>
      <c r="G8" s="2"/>
      <c r="H8" s="2"/>
      <c r="I8" s="105" t="s">
        <v>30</v>
      </c>
      <c r="J8" s="3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2"/>
      <c r="W8" s="2"/>
      <c r="X8" s="3"/>
      <c r="Y8" s="2"/>
      <c r="Z8" s="2"/>
      <c r="AA8" s="2"/>
      <c r="AB8" s="219" t="s">
        <v>26</v>
      </c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1"/>
    </row>
    <row r="9" spans="1:39" s="1" customFormat="1" ht="18" customHeight="1" thickBot="1">
      <c r="A9" s="283"/>
      <c r="B9" s="284"/>
      <c r="C9" s="285"/>
      <c r="D9" s="5"/>
      <c r="E9" s="6"/>
      <c r="F9" s="6"/>
      <c r="G9" s="6"/>
      <c r="H9" s="6"/>
      <c r="I9" s="6"/>
      <c r="J9" s="6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77"/>
      <c r="W9" s="177"/>
      <c r="X9" s="6"/>
      <c r="Y9" s="181"/>
      <c r="Z9" s="181"/>
      <c r="AA9" s="181"/>
      <c r="AB9" s="258"/>
      <c r="AC9" s="256"/>
      <c r="AD9" s="256"/>
      <c r="AE9" s="256"/>
      <c r="AF9" s="256"/>
      <c r="AG9" s="256"/>
      <c r="AH9" s="256"/>
      <c r="AI9" s="256"/>
      <c r="AJ9" s="256"/>
      <c r="AK9" s="256"/>
      <c r="AL9" s="256"/>
      <c r="AM9" s="345"/>
    </row>
    <row r="10" spans="1:39" s="1" customFormat="1" ht="10.15" customHeight="1" thickBot="1">
      <c r="A10" s="132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33"/>
      <c r="AM10" s="134"/>
    </row>
    <row r="11" spans="1:39" s="1" customFormat="1">
      <c r="A11" s="286" t="s">
        <v>31</v>
      </c>
      <c r="B11" s="228" t="s">
        <v>32</v>
      </c>
      <c r="C11" s="229"/>
      <c r="D11" s="234" t="s">
        <v>33</v>
      </c>
      <c r="E11" s="235"/>
      <c r="F11" s="236"/>
      <c r="G11" s="281" t="s">
        <v>34</v>
      </c>
      <c r="H11" s="282"/>
      <c r="I11" s="282"/>
      <c r="J11" s="282"/>
      <c r="K11" s="282"/>
      <c r="L11" s="281" t="s">
        <v>35</v>
      </c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308"/>
    </row>
    <row r="12" spans="1:39" s="1" customFormat="1">
      <c r="A12" s="287"/>
      <c r="B12" s="230"/>
      <c r="C12" s="231"/>
      <c r="D12" s="237"/>
      <c r="E12" s="238"/>
      <c r="F12" s="239"/>
      <c r="G12" s="332" t="s">
        <v>36</v>
      </c>
      <c r="H12" s="223" t="s">
        <v>37</v>
      </c>
      <c r="I12" s="223"/>
      <c r="J12" s="223"/>
      <c r="K12" s="226"/>
      <c r="L12" s="206" t="s">
        <v>38</v>
      </c>
      <c r="M12" s="210"/>
      <c r="N12" s="210"/>
      <c r="O12" s="296"/>
      <c r="P12" s="290" t="s">
        <v>39</v>
      </c>
      <c r="Q12" s="210"/>
      <c r="R12" s="210"/>
      <c r="S12" s="291"/>
      <c r="T12" s="335" t="s">
        <v>40</v>
      </c>
      <c r="U12" s="210"/>
      <c r="V12" s="210"/>
      <c r="W12" s="296"/>
      <c r="X12" s="290" t="s">
        <v>41</v>
      </c>
      <c r="Y12" s="210"/>
      <c r="Z12" s="210"/>
      <c r="AA12" s="291"/>
      <c r="AB12" s="335" t="s">
        <v>42</v>
      </c>
      <c r="AC12" s="210"/>
      <c r="AD12" s="210"/>
      <c r="AE12" s="296"/>
      <c r="AF12" s="290" t="s">
        <v>43</v>
      </c>
      <c r="AG12" s="210"/>
      <c r="AH12" s="210"/>
      <c r="AI12" s="291"/>
      <c r="AJ12" s="335" t="s">
        <v>44</v>
      </c>
      <c r="AK12" s="210"/>
      <c r="AL12" s="210"/>
      <c r="AM12" s="291"/>
    </row>
    <row r="13" spans="1:39" s="1" customFormat="1" ht="12.75" customHeight="1">
      <c r="A13" s="287"/>
      <c r="B13" s="230"/>
      <c r="C13" s="231"/>
      <c r="D13" s="322" t="s">
        <v>45</v>
      </c>
      <c r="E13" s="329" t="s">
        <v>46</v>
      </c>
      <c r="F13" s="204" t="s">
        <v>13</v>
      </c>
      <c r="G13" s="333"/>
      <c r="H13" s="223" t="s">
        <v>47</v>
      </c>
      <c r="I13" s="223" t="s">
        <v>48</v>
      </c>
      <c r="J13" s="223" t="s">
        <v>49</v>
      </c>
      <c r="K13" s="226" t="s">
        <v>50</v>
      </c>
      <c r="L13" s="198" t="s">
        <v>51</v>
      </c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200"/>
    </row>
    <row r="14" spans="1:39" s="1" customFormat="1" ht="12.75" customHeight="1">
      <c r="A14" s="287"/>
      <c r="B14" s="230"/>
      <c r="C14" s="231"/>
      <c r="D14" s="322"/>
      <c r="E14" s="330"/>
      <c r="F14" s="325"/>
      <c r="G14" s="333"/>
      <c r="H14" s="223"/>
      <c r="I14" s="223"/>
      <c r="J14" s="223"/>
      <c r="K14" s="226"/>
      <c r="L14" s="206" t="s">
        <v>47</v>
      </c>
      <c r="M14" s="210" t="s">
        <v>48</v>
      </c>
      <c r="N14" s="208" t="s">
        <v>52</v>
      </c>
      <c r="O14" s="204" t="s">
        <v>185</v>
      </c>
      <c r="P14" s="206" t="s">
        <v>47</v>
      </c>
      <c r="Q14" s="210" t="s">
        <v>48</v>
      </c>
      <c r="R14" s="208" t="s">
        <v>52</v>
      </c>
      <c r="S14" s="204" t="s">
        <v>185</v>
      </c>
      <c r="T14" s="206" t="s">
        <v>47</v>
      </c>
      <c r="U14" s="210" t="s">
        <v>48</v>
      </c>
      <c r="V14" s="208" t="s">
        <v>52</v>
      </c>
      <c r="W14" s="204" t="s">
        <v>186</v>
      </c>
      <c r="X14" s="206" t="s">
        <v>47</v>
      </c>
      <c r="Y14" s="210" t="s">
        <v>48</v>
      </c>
      <c r="Z14" s="208" t="s">
        <v>52</v>
      </c>
      <c r="AA14" s="204" t="s">
        <v>186</v>
      </c>
      <c r="AB14" s="206" t="s">
        <v>47</v>
      </c>
      <c r="AC14" s="210" t="s">
        <v>48</v>
      </c>
      <c r="AD14" s="208" t="s">
        <v>52</v>
      </c>
      <c r="AE14" s="204" t="s">
        <v>186</v>
      </c>
      <c r="AF14" s="206" t="s">
        <v>47</v>
      </c>
      <c r="AG14" s="210" t="s">
        <v>48</v>
      </c>
      <c r="AH14" s="208" t="s">
        <v>52</v>
      </c>
      <c r="AI14" s="204" t="s">
        <v>186</v>
      </c>
      <c r="AJ14" s="206" t="s">
        <v>47</v>
      </c>
      <c r="AK14" s="210" t="s">
        <v>48</v>
      </c>
      <c r="AL14" s="208" t="s">
        <v>52</v>
      </c>
      <c r="AM14" s="204" t="s">
        <v>186</v>
      </c>
    </row>
    <row r="15" spans="1:39" s="1" customFormat="1" ht="18" customHeight="1" thickBot="1">
      <c r="A15" s="288"/>
      <c r="B15" s="232"/>
      <c r="C15" s="233"/>
      <c r="D15" s="323"/>
      <c r="E15" s="331"/>
      <c r="F15" s="205"/>
      <c r="G15" s="334"/>
      <c r="H15" s="224"/>
      <c r="I15" s="224"/>
      <c r="J15" s="224"/>
      <c r="K15" s="227"/>
      <c r="L15" s="207"/>
      <c r="M15" s="211"/>
      <c r="N15" s="209"/>
      <c r="O15" s="205"/>
      <c r="P15" s="207"/>
      <c r="Q15" s="211"/>
      <c r="R15" s="209"/>
      <c r="S15" s="205"/>
      <c r="T15" s="207"/>
      <c r="U15" s="211"/>
      <c r="V15" s="209"/>
      <c r="W15" s="205"/>
      <c r="X15" s="207"/>
      <c r="Y15" s="211"/>
      <c r="Z15" s="209"/>
      <c r="AA15" s="205"/>
      <c r="AB15" s="207"/>
      <c r="AC15" s="211"/>
      <c r="AD15" s="209"/>
      <c r="AE15" s="205"/>
      <c r="AF15" s="207"/>
      <c r="AG15" s="211"/>
      <c r="AH15" s="209"/>
      <c r="AI15" s="205"/>
      <c r="AJ15" s="207"/>
      <c r="AK15" s="211"/>
      <c r="AL15" s="209"/>
      <c r="AM15" s="205"/>
    </row>
    <row r="16" spans="1:39" s="7" customFormat="1" ht="18" customHeight="1" thickBot="1">
      <c r="A16" s="120" t="s">
        <v>53</v>
      </c>
      <c r="B16" s="289" t="s">
        <v>54</v>
      </c>
      <c r="C16" s="289"/>
      <c r="D16" s="225"/>
      <c r="E16" s="225"/>
      <c r="F16" s="168"/>
      <c r="G16" s="169"/>
      <c r="H16" s="225"/>
      <c r="I16" s="225"/>
      <c r="J16" s="225"/>
      <c r="K16" s="225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7"/>
    </row>
    <row r="17" spans="1:40" s="1" customFormat="1" ht="18" customHeight="1">
      <c r="A17" s="8" t="s">
        <v>55</v>
      </c>
      <c r="B17" s="350" t="s">
        <v>56</v>
      </c>
      <c r="C17" s="260"/>
      <c r="D17" s="9"/>
      <c r="E17" s="10">
        <v>4</v>
      </c>
      <c r="F17" s="11">
        <v>4</v>
      </c>
      <c r="G17" s="12">
        <f t="shared" ref="G17:G23" si="0">SUM(H17:K17)</f>
        <v>120</v>
      </c>
      <c r="H17" s="13"/>
      <c r="I17" s="13"/>
      <c r="J17" s="13">
        <v>120</v>
      </c>
      <c r="K17" s="13"/>
      <c r="L17" s="8"/>
      <c r="M17" s="14"/>
      <c r="N17" s="14"/>
      <c r="O17" s="10"/>
      <c r="P17" s="15"/>
      <c r="Q17" s="16"/>
      <c r="R17" s="16"/>
      <c r="S17" s="11"/>
      <c r="T17" s="17"/>
      <c r="U17" s="18"/>
      <c r="V17" s="18">
        <v>30</v>
      </c>
      <c r="W17" s="19"/>
      <c r="X17" s="12"/>
      <c r="Y17" s="14"/>
      <c r="Z17" s="14">
        <v>30</v>
      </c>
      <c r="AA17" s="11"/>
      <c r="AB17" s="20"/>
      <c r="AC17" s="13"/>
      <c r="AD17" s="13">
        <v>30</v>
      </c>
      <c r="AE17" s="19"/>
      <c r="AF17" s="20"/>
      <c r="AG17" s="14"/>
      <c r="AH17" s="14">
        <v>30</v>
      </c>
      <c r="AI17" s="11"/>
      <c r="AJ17" s="12"/>
      <c r="AK17" s="14"/>
      <c r="AL17" s="14"/>
      <c r="AM17" s="11"/>
      <c r="AN17" s="119"/>
    </row>
    <row r="18" spans="1:40" s="1" customFormat="1" ht="18" customHeight="1">
      <c r="A18" s="21" t="s">
        <v>57</v>
      </c>
      <c r="B18" s="182" t="s">
        <v>58</v>
      </c>
      <c r="C18" s="101"/>
      <c r="D18" s="9"/>
      <c r="E18" s="10">
        <v>1</v>
      </c>
      <c r="F18" s="23">
        <v>2</v>
      </c>
      <c r="G18" s="24">
        <f t="shared" si="0"/>
        <v>30</v>
      </c>
      <c r="H18" s="25">
        <v>30</v>
      </c>
      <c r="I18" s="25"/>
      <c r="J18" s="25"/>
      <c r="K18" s="26"/>
      <c r="L18" s="27">
        <v>30</v>
      </c>
      <c r="M18" s="28"/>
      <c r="N18" s="28"/>
      <c r="O18" s="29"/>
      <c r="P18" s="30"/>
      <c r="Q18" s="28"/>
      <c r="R18" s="28"/>
      <c r="S18" s="31"/>
      <c r="T18" s="27"/>
      <c r="U18" s="25"/>
      <c r="V18" s="25"/>
      <c r="W18" s="32"/>
      <c r="X18" s="24"/>
      <c r="Y18" s="28"/>
      <c r="Z18" s="28"/>
      <c r="AA18" s="31"/>
      <c r="AB18" s="33"/>
      <c r="AC18" s="25"/>
      <c r="AD18" s="25"/>
      <c r="AE18" s="32"/>
      <c r="AF18" s="33"/>
      <c r="AG18" s="28"/>
      <c r="AH18" s="28"/>
      <c r="AI18" s="31"/>
      <c r="AJ18" s="24"/>
      <c r="AK18" s="28"/>
      <c r="AL18" s="28"/>
      <c r="AM18" s="31"/>
      <c r="AN18" s="119"/>
    </row>
    <row r="19" spans="1:40" s="1" customFormat="1" ht="18" customHeight="1">
      <c r="A19" s="21" t="s">
        <v>59</v>
      </c>
      <c r="B19" s="185" t="s">
        <v>60</v>
      </c>
      <c r="C19" s="102"/>
      <c r="D19" s="9"/>
      <c r="E19" s="10">
        <v>1</v>
      </c>
      <c r="F19" s="23">
        <v>2</v>
      </c>
      <c r="G19" s="24">
        <f t="shared" si="0"/>
        <v>15</v>
      </c>
      <c r="H19" s="25">
        <v>15</v>
      </c>
      <c r="I19" s="25"/>
      <c r="J19" s="25"/>
      <c r="K19" s="26"/>
      <c r="L19" s="27"/>
      <c r="M19" s="28"/>
      <c r="N19" s="28"/>
      <c r="O19" s="29"/>
      <c r="P19" s="30">
        <v>15</v>
      </c>
      <c r="Q19" s="28"/>
      <c r="R19" s="28"/>
      <c r="S19" s="31"/>
      <c r="T19" s="27"/>
      <c r="U19" s="25"/>
      <c r="V19" s="25"/>
      <c r="W19" s="32"/>
      <c r="X19" s="24"/>
      <c r="Y19" s="28"/>
      <c r="Z19" s="28"/>
      <c r="AA19" s="31"/>
      <c r="AB19" s="33"/>
      <c r="AC19" s="25"/>
      <c r="AD19" s="25"/>
      <c r="AE19" s="34"/>
      <c r="AF19" s="33"/>
      <c r="AG19" s="28"/>
      <c r="AH19" s="28"/>
      <c r="AI19" s="35"/>
      <c r="AJ19" s="24"/>
      <c r="AK19" s="28"/>
      <c r="AL19" s="28"/>
      <c r="AM19" s="35"/>
      <c r="AN19" s="119"/>
    </row>
    <row r="20" spans="1:40" s="1" customFormat="1" ht="18" customHeight="1">
      <c r="A20" s="8" t="s">
        <v>61</v>
      </c>
      <c r="B20" s="185" t="s">
        <v>62</v>
      </c>
      <c r="C20" s="102"/>
      <c r="D20" s="36"/>
      <c r="E20" s="37">
        <v>1</v>
      </c>
      <c r="F20" s="38">
        <v>2</v>
      </c>
      <c r="G20" s="33">
        <f t="shared" si="0"/>
        <v>30</v>
      </c>
      <c r="H20" s="25">
        <v>15</v>
      </c>
      <c r="I20" s="25"/>
      <c r="J20" s="25">
        <v>15</v>
      </c>
      <c r="K20" s="26"/>
      <c r="L20" s="27">
        <v>15</v>
      </c>
      <c r="M20" s="25"/>
      <c r="N20" s="25">
        <v>15</v>
      </c>
      <c r="O20" s="26"/>
      <c r="P20" s="27" t="s">
        <v>63</v>
      </c>
      <c r="Q20" s="25"/>
      <c r="R20" s="25" t="s">
        <v>63</v>
      </c>
      <c r="S20" s="32"/>
      <c r="T20" s="27"/>
      <c r="U20" s="25"/>
      <c r="V20" s="25"/>
      <c r="W20" s="32"/>
      <c r="X20" s="33"/>
      <c r="Y20" s="25"/>
      <c r="Z20" s="25"/>
      <c r="AA20" s="32"/>
      <c r="AB20" s="33"/>
      <c r="AC20" s="25"/>
      <c r="AD20" s="25"/>
      <c r="AE20" s="34"/>
      <c r="AF20" s="33"/>
      <c r="AG20" s="25"/>
      <c r="AH20" s="25"/>
      <c r="AI20" s="34"/>
      <c r="AJ20" s="33"/>
      <c r="AK20" s="25"/>
      <c r="AL20" s="25"/>
      <c r="AM20" s="34"/>
      <c r="AN20" s="119"/>
    </row>
    <row r="21" spans="1:40" s="1" customFormat="1" ht="18" customHeight="1">
      <c r="A21" s="8" t="s">
        <v>64</v>
      </c>
      <c r="B21" s="103" t="s">
        <v>65</v>
      </c>
      <c r="C21" s="2"/>
      <c r="D21" s="36"/>
      <c r="E21" s="37">
        <v>2</v>
      </c>
      <c r="F21" s="38">
        <v>0</v>
      </c>
      <c r="G21" s="33">
        <f t="shared" si="0"/>
        <v>60</v>
      </c>
      <c r="H21" s="25"/>
      <c r="I21" s="25">
        <v>60</v>
      </c>
      <c r="J21" s="25"/>
      <c r="K21" s="26"/>
      <c r="L21" s="27"/>
      <c r="M21" s="25"/>
      <c r="N21" s="25"/>
      <c r="O21" s="26"/>
      <c r="P21" s="27"/>
      <c r="Q21" s="25"/>
      <c r="R21" s="25"/>
      <c r="S21" s="32"/>
      <c r="T21" s="27"/>
      <c r="U21" s="25">
        <v>30</v>
      </c>
      <c r="V21" s="25"/>
      <c r="W21" s="32"/>
      <c r="X21" s="33"/>
      <c r="Y21" s="25">
        <v>30</v>
      </c>
      <c r="Z21" s="25"/>
      <c r="AA21" s="32"/>
      <c r="AB21" s="33"/>
      <c r="AC21" s="25"/>
      <c r="AD21" s="25"/>
      <c r="AE21" s="34"/>
      <c r="AF21" s="33"/>
      <c r="AG21" s="25"/>
      <c r="AH21" s="25"/>
      <c r="AI21" s="34"/>
      <c r="AJ21" s="33"/>
      <c r="AK21" s="25"/>
      <c r="AL21" s="25"/>
      <c r="AM21" s="34"/>
      <c r="AN21" s="119"/>
    </row>
    <row r="22" spans="1:40" s="1" customFormat="1" ht="18" customHeight="1">
      <c r="A22" s="8" t="s">
        <v>66</v>
      </c>
      <c r="B22" s="182" t="s">
        <v>67</v>
      </c>
      <c r="C22" s="184"/>
      <c r="D22" s="36"/>
      <c r="E22" s="37">
        <v>1</v>
      </c>
      <c r="F22" s="38">
        <v>1</v>
      </c>
      <c r="G22" s="33">
        <f t="shared" si="0"/>
        <v>8</v>
      </c>
      <c r="H22" s="25">
        <v>8</v>
      </c>
      <c r="I22" s="25"/>
      <c r="J22" s="25"/>
      <c r="K22" s="26"/>
      <c r="L22" s="27"/>
      <c r="M22" s="25"/>
      <c r="N22" s="25"/>
      <c r="O22" s="26"/>
      <c r="P22" s="27"/>
      <c r="Q22" s="25"/>
      <c r="R22" s="25"/>
      <c r="S22" s="32"/>
      <c r="T22" s="27"/>
      <c r="U22" s="25"/>
      <c r="V22" s="25"/>
      <c r="W22" s="32"/>
      <c r="X22" s="33"/>
      <c r="Y22" s="25"/>
      <c r="Z22" s="25"/>
      <c r="AA22" s="32"/>
      <c r="AB22" s="33"/>
      <c r="AC22" s="25"/>
      <c r="AD22" s="25"/>
      <c r="AE22" s="34"/>
      <c r="AF22" s="33"/>
      <c r="AG22" s="25"/>
      <c r="AH22" s="25"/>
      <c r="AI22" s="34"/>
      <c r="AJ22" s="33" t="s">
        <v>68</v>
      </c>
      <c r="AK22" s="25"/>
      <c r="AL22" s="25"/>
      <c r="AM22" s="34"/>
      <c r="AN22" s="119"/>
    </row>
    <row r="23" spans="1:40" s="1" customFormat="1" ht="18" customHeight="1" thickBot="1">
      <c r="A23" s="8" t="s">
        <v>69</v>
      </c>
      <c r="B23" s="182" t="s">
        <v>70</v>
      </c>
      <c r="C23" s="183"/>
      <c r="D23" s="36"/>
      <c r="E23" s="37">
        <v>1</v>
      </c>
      <c r="F23" s="38">
        <v>1</v>
      </c>
      <c r="G23" s="33">
        <f t="shared" si="0"/>
        <v>8</v>
      </c>
      <c r="H23" s="25">
        <v>8</v>
      </c>
      <c r="I23" s="25"/>
      <c r="J23" s="25"/>
      <c r="K23" s="26"/>
      <c r="L23" s="27" t="s">
        <v>68</v>
      </c>
      <c r="M23" s="25"/>
      <c r="N23" s="25"/>
      <c r="O23" s="26"/>
      <c r="P23" s="27"/>
      <c r="Q23" s="25"/>
      <c r="R23" s="25"/>
      <c r="S23" s="32"/>
      <c r="T23" s="27"/>
      <c r="U23" s="25"/>
      <c r="V23" s="25"/>
      <c r="W23" s="32"/>
      <c r="X23" s="33"/>
      <c r="Y23" s="25"/>
      <c r="Z23" s="25"/>
      <c r="AA23" s="32"/>
      <c r="AB23" s="33"/>
      <c r="AC23" s="25"/>
      <c r="AD23" s="25"/>
      <c r="AE23" s="34"/>
      <c r="AF23" s="33"/>
      <c r="AG23" s="25"/>
      <c r="AH23" s="25"/>
      <c r="AI23" s="34"/>
      <c r="AJ23" s="33"/>
      <c r="AK23" s="25"/>
      <c r="AL23" s="25"/>
      <c r="AM23" s="34"/>
      <c r="AN23" s="119"/>
    </row>
    <row r="24" spans="1:40" s="1" customFormat="1" ht="13.5" thickTop="1">
      <c r="A24" s="135"/>
      <c r="B24" s="241" t="s">
        <v>71</v>
      </c>
      <c r="C24" s="242"/>
      <c r="D24" s="326">
        <f t="shared" ref="D24:AM24" si="1">SUM(D17:D23)</f>
        <v>0</v>
      </c>
      <c r="E24" s="279">
        <f t="shared" si="1"/>
        <v>11</v>
      </c>
      <c r="F24" s="275">
        <f t="shared" si="1"/>
        <v>12</v>
      </c>
      <c r="G24" s="277">
        <f t="shared" si="1"/>
        <v>271</v>
      </c>
      <c r="H24" s="279">
        <f t="shared" si="1"/>
        <v>76</v>
      </c>
      <c r="I24" s="279">
        <f t="shared" si="1"/>
        <v>60</v>
      </c>
      <c r="J24" s="279">
        <f t="shared" si="1"/>
        <v>135</v>
      </c>
      <c r="K24" s="275">
        <f t="shared" si="1"/>
        <v>0</v>
      </c>
      <c r="L24" s="136">
        <f t="shared" si="1"/>
        <v>45</v>
      </c>
      <c r="M24" s="137">
        <f t="shared" si="1"/>
        <v>0</v>
      </c>
      <c r="N24" s="137">
        <f t="shared" si="1"/>
        <v>15</v>
      </c>
      <c r="O24" s="138">
        <f t="shared" si="1"/>
        <v>0</v>
      </c>
      <c r="P24" s="136">
        <f t="shared" si="1"/>
        <v>15</v>
      </c>
      <c r="Q24" s="137">
        <f t="shared" si="1"/>
        <v>0</v>
      </c>
      <c r="R24" s="137">
        <f t="shared" si="1"/>
        <v>0</v>
      </c>
      <c r="S24" s="139">
        <f t="shared" si="1"/>
        <v>0</v>
      </c>
      <c r="T24" s="136">
        <f t="shared" si="1"/>
        <v>0</v>
      </c>
      <c r="U24" s="137">
        <f t="shared" si="1"/>
        <v>30</v>
      </c>
      <c r="V24" s="137">
        <f t="shared" si="1"/>
        <v>30</v>
      </c>
      <c r="W24" s="139">
        <f t="shared" si="1"/>
        <v>0</v>
      </c>
      <c r="X24" s="140">
        <f t="shared" si="1"/>
        <v>0</v>
      </c>
      <c r="Y24" s="137">
        <f t="shared" si="1"/>
        <v>30</v>
      </c>
      <c r="Z24" s="137">
        <f t="shared" si="1"/>
        <v>30</v>
      </c>
      <c r="AA24" s="139">
        <f t="shared" si="1"/>
        <v>0</v>
      </c>
      <c r="AB24" s="140">
        <f t="shared" si="1"/>
        <v>0</v>
      </c>
      <c r="AC24" s="137">
        <f t="shared" si="1"/>
        <v>0</v>
      </c>
      <c r="AD24" s="137">
        <f t="shared" si="1"/>
        <v>30</v>
      </c>
      <c r="AE24" s="139">
        <f t="shared" si="1"/>
        <v>0</v>
      </c>
      <c r="AF24" s="136">
        <f t="shared" si="1"/>
        <v>0</v>
      </c>
      <c r="AG24" s="137">
        <f t="shared" si="1"/>
        <v>0</v>
      </c>
      <c r="AH24" s="137">
        <f t="shared" si="1"/>
        <v>30</v>
      </c>
      <c r="AI24" s="139">
        <f t="shared" si="1"/>
        <v>0</v>
      </c>
      <c r="AJ24" s="140">
        <f t="shared" si="1"/>
        <v>0</v>
      </c>
      <c r="AK24" s="137">
        <f t="shared" si="1"/>
        <v>0</v>
      </c>
      <c r="AL24" s="137">
        <f t="shared" si="1"/>
        <v>0</v>
      </c>
      <c r="AM24" s="139">
        <f t="shared" si="1"/>
        <v>0</v>
      </c>
      <c r="AN24" s="119"/>
    </row>
    <row r="25" spans="1:40" s="1" customFormat="1" ht="13.5" thickBot="1">
      <c r="A25" s="141"/>
      <c r="B25" s="243"/>
      <c r="C25" s="244"/>
      <c r="D25" s="327"/>
      <c r="E25" s="280"/>
      <c r="F25" s="276"/>
      <c r="G25" s="278"/>
      <c r="H25" s="280"/>
      <c r="I25" s="280"/>
      <c r="J25" s="280"/>
      <c r="K25" s="276"/>
      <c r="L25" s="201">
        <f>SUM(L24:O24)</f>
        <v>60</v>
      </c>
      <c r="M25" s="202"/>
      <c r="N25" s="202"/>
      <c r="O25" s="203"/>
      <c r="P25" s="201">
        <f>SUM(P24:S24)</f>
        <v>15</v>
      </c>
      <c r="Q25" s="202"/>
      <c r="R25" s="202"/>
      <c r="S25" s="203"/>
      <c r="T25" s="201">
        <f>SUM(T24:W24)</f>
        <v>60</v>
      </c>
      <c r="U25" s="202"/>
      <c r="V25" s="202"/>
      <c r="W25" s="203"/>
      <c r="X25" s="201">
        <f>SUM(X24:AA24)</f>
        <v>60</v>
      </c>
      <c r="Y25" s="202"/>
      <c r="Z25" s="202"/>
      <c r="AA25" s="203"/>
      <c r="AB25" s="201">
        <f>SUM(AB24:AE24)</f>
        <v>30</v>
      </c>
      <c r="AC25" s="202"/>
      <c r="AD25" s="202"/>
      <c r="AE25" s="203"/>
      <c r="AF25" s="201">
        <f>SUM(AF24:AI24)</f>
        <v>30</v>
      </c>
      <c r="AG25" s="202"/>
      <c r="AH25" s="202"/>
      <c r="AI25" s="203"/>
      <c r="AJ25" s="201">
        <f>SUM(AJ24:AM24)</f>
        <v>0</v>
      </c>
      <c r="AK25" s="202"/>
      <c r="AL25" s="202"/>
      <c r="AM25" s="203"/>
      <c r="AN25" s="119">
        <f>SUM(L25:AI25)*15+10</f>
        <v>3835</v>
      </c>
    </row>
    <row r="26" spans="1:40" s="1" customFormat="1" ht="12.75" customHeight="1">
      <c r="A26" s="318" t="s">
        <v>72</v>
      </c>
      <c r="B26" s="319"/>
      <c r="C26" s="320"/>
      <c r="D26" s="321" t="s">
        <v>45</v>
      </c>
      <c r="E26" s="324" t="s">
        <v>46</v>
      </c>
      <c r="F26" s="204" t="s">
        <v>13</v>
      </c>
      <c r="G26" s="328" t="s">
        <v>36</v>
      </c>
      <c r="H26" s="223" t="s">
        <v>47</v>
      </c>
      <c r="I26" s="223" t="s">
        <v>48</v>
      </c>
      <c r="J26" s="223" t="s">
        <v>49</v>
      </c>
      <c r="K26" s="226" t="s">
        <v>50</v>
      </c>
      <c r="L26" s="311" t="s">
        <v>73</v>
      </c>
      <c r="M26" s="312"/>
      <c r="N26" s="312"/>
      <c r="O26" s="313"/>
      <c r="P26" s="311" t="s">
        <v>74</v>
      </c>
      <c r="Q26" s="312"/>
      <c r="R26" s="312"/>
      <c r="S26" s="313"/>
      <c r="T26" s="311" t="s">
        <v>75</v>
      </c>
      <c r="U26" s="312"/>
      <c r="V26" s="312"/>
      <c r="W26" s="313"/>
      <c r="X26" s="311" t="s">
        <v>76</v>
      </c>
      <c r="Y26" s="312"/>
      <c r="Z26" s="312"/>
      <c r="AA26" s="313"/>
      <c r="AB26" s="311" t="s">
        <v>77</v>
      </c>
      <c r="AC26" s="312"/>
      <c r="AD26" s="312"/>
      <c r="AE26" s="313"/>
      <c r="AF26" s="311" t="s">
        <v>78</v>
      </c>
      <c r="AG26" s="312"/>
      <c r="AH26" s="312"/>
      <c r="AI26" s="313"/>
      <c r="AJ26" s="311" t="s">
        <v>79</v>
      </c>
      <c r="AK26" s="312"/>
      <c r="AL26" s="312"/>
      <c r="AM26" s="313"/>
      <c r="AN26" s="119"/>
    </row>
    <row r="27" spans="1:40" s="1" customFormat="1" ht="12.75" customHeight="1">
      <c r="A27" s="318"/>
      <c r="B27" s="319"/>
      <c r="C27" s="320"/>
      <c r="D27" s="322"/>
      <c r="E27" s="324"/>
      <c r="F27" s="325"/>
      <c r="G27" s="328"/>
      <c r="H27" s="223"/>
      <c r="I27" s="223"/>
      <c r="J27" s="223"/>
      <c r="K27" s="226"/>
      <c r="L27" s="206" t="s">
        <v>47</v>
      </c>
      <c r="M27" s="210" t="s">
        <v>48</v>
      </c>
      <c r="N27" s="208" t="s">
        <v>52</v>
      </c>
      <c r="O27" s="204" t="s">
        <v>50</v>
      </c>
      <c r="P27" s="206" t="s">
        <v>47</v>
      </c>
      <c r="Q27" s="210" t="s">
        <v>48</v>
      </c>
      <c r="R27" s="208" t="s">
        <v>52</v>
      </c>
      <c r="S27" s="204" t="s">
        <v>50</v>
      </c>
      <c r="T27" s="206" t="s">
        <v>47</v>
      </c>
      <c r="U27" s="210" t="s">
        <v>48</v>
      </c>
      <c r="V27" s="208" t="s">
        <v>52</v>
      </c>
      <c r="W27" s="204" t="s">
        <v>50</v>
      </c>
      <c r="X27" s="206" t="s">
        <v>47</v>
      </c>
      <c r="Y27" s="210" t="s">
        <v>48</v>
      </c>
      <c r="Z27" s="208" t="s">
        <v>52</v>
      </c>
      <c r="AA27" s="204" t="s">
        <v>50</v>
      </c>
      <c r="AB27" s="206" t="s">
        <v>47</v>
      </c>
      <c r="AC27" s="210" t="s">
        <v>48</v>
      </c>
      <c r="AD27" s="208" t="s">
        <v>52</v>
      </c>
      <c r="AE27" s="204" t="s">
        <v>50</v>
      </c>
      <c r="AF27" s="206" t="s">
        <v>47</v>
      </c>
      <c r="AG27" s="210" t="s">
        <v>48</v>
      </c>
      <c r="AH27" s="208" t="s">
        <v>52</v>
      </c>
      <c r="AI27" s="204" t="s">
        <v>50</v>
      </c>
      <c r="AJ27" s="206" t="s">
        <v>47</v>
      </c>
      <c r="AK27" s="210" t="s">
        <v>48</v>
      </c>
      <c r="AL27" s="208" t="s">
        <v>52</v>
      </c>
      <c r="AM27" s="204" t="s">
        <v>50</v>
      </c>
      <c r="AN27" s="119"/>
    </row>
    <row r="28" spans="1:40" s="1" customFormat="1" ht="16.899999999999999" customHeight="1" thickBot="1">
      <c r="A28" s="318"/>
      <c r="B28" s="319"/>
      <c r="C28" s="320"/>
      <c r="D28" s="323"/>
      <c r="E28" s="209"/>
      <c r="F28" s="205"/>
      <c r="G28" s="207"/>
      <c r="H28" s="224"/>
      <c r="I28" s="224"/>
      <c r="J28" s="224"/>
      <c r="K28" s="227"/>
      <c r="L28" s="207"/>
      <c r="M28" s="211"/>
      <c r="N28" s="209"/>
      <c r="O28" s="205"/>
      <c r="P28" s="207"/>
      <c r="Q28" s="211"/>
      <c r="R28" s="209"/>
      <c r="S28" s="205"/>
      <c r="T28" s="207"/>
      <c r="U28" s="211"/>
      <c r="V28" s="209"/>
      <c r="W28" s="205"/>
      <c r="X28" s="207"/>
      <c r="Y28" s="211"/>
      <c r="Z28" s="209"/>
      <c r="AA28" s="205"/>
      <c r="AB28" s="207"/>
      <c r="AC28" s="211"/>
      <c r="AD28" s="209"/>
      <c r="AE28" s="205"/>
      <c r="AF28" s="207"/>
      <c r="AG28" s="211"/>
      <c r="AH28" s="209"/>
      <c r="AI28" s="205"/>
      <c r="AJ28" s="207"/>
      <c r="AK28" s="211"/>
      <c r="AL28" s="209"/>
      <c r="AM28" s="205"/>
      <c r="AN28" s="119"/>
    </row>
    <row r="29" spans="1:40" s="1" customFormat="1" ht="13.15" customHeight="1">
      <c r="A29" s="318"/>
      <c r="B29" s="319"/>
      <c r="C29" s="320"/>
      <c r="D29" s="340">
        <f t="shared" ref="D29:AM29" si="2">SUM(D24)</f>
        <v>0</v>
      </c>
      <c r="E29" s="314">
        <f t="shared" si="2"/>
        <v>11</v>
      </c>
      <c r="F29" s="309">
        <f t="shared" si="2"/>
        <v>12</v>
      </c>
      <c r="G29" s="348">
        <f t="shared" si="2"/>
        <v>271</v>
      </c>
      <c r="H29" s="314">
        <f t="shared" si="2"/>
        <v>76</v>
      </c>
      <c r="I29" s="314">
        <f t="shared" si="2"/>
        <v>60</v>
      </c>
      <c r="J29" s="314">
        <f t="shared" si="2"/>
        <v>135</v>
      </c>
      <c r="K29" s="314">
        <f t="shared" si="2"/>
        <v>0</v>
      </c>
      <c r="L29" s="54">
        <f t="shared" si="2"/>
        <v>45</v>
      </c>
      <c r="M29" s="55">
        <f t="shared" si="2"/>
        <v>0</v>
      </c>
      <c r="N29" s="55">
        <f t="shared" si="2"/>
        <v>15</v>
      </c>
      <c r="O29" s="56">
        <f t="shared" si="2"/>
        <v>0</v>
      </c>
      <c r="P29" s="54">
        <f t="shared" si="2"/>
        <v>15</v>
      </c>
      <c r="Q29" s="55">
        <f t="shared" si="2"/>
        <v>0</v>
      </c>
      <c r="R29" s="55">
        <f t="shared" si="2"/>
        <v>0</v>
      </c>
      <c r="S29" s="57">
        <f t="shared" si="2"/>
        <v>0</v>
      </c>
      <c r="T29" s="58">
        <f t="shared" si="2"/>
        <v>0</v>
      </c>
      <c r="U29" s="55">
        <f t="shared" si="2"/>
        <v>30</v>
      </c>
      <c r="V29" s="55">
        <f t="shared" si="2"/>
        <v>30</v>
      </c>
      <c r="W29" s="56">
        <f t="shared" si="2"/>
        <v>0</v>
      </c>
      <c r="X29" s="54">
        <f t="shared" si="2"/>
        <v>0</v>
      </c>
      <c r="Y29" s="55">
        <f t="shared" si="2"/>
        <v>30</v>
      </c>
      <c r="Z29" s="55">
        <f t="shared" si="2"/>
        <v>30</v>
      </c>
      <c r="AA29" s="57">
        <f t="shared" si="2"/>
        <v>0</v>
      </c>
      <c r="AB29" s="58">
        <f t="shared" si="2"/>
        <v>0</v>
      </c>
      <c r="AC29" s="55">
        <f t="shared" si="2"/>
        <v>0</v>
      </c>
      <c r="AD29" s="55">
        <f t="shared" si="2"/>
        <v>30</v>
      </c>
      <c r="AE29" s="56">
        <f t="shared" si="2"/>
        <v>0</v>
      </c>
      <c r="AF29" s="54">
        <f t="shared" si="2"/>
        <v>0</v>
      </c>
      <c r="AG29" s="55">
        <f t="shared" si="2"/>
        <v>0</v>
      </c>
      <c r="AH29" s="55">
        <f t="shared" si="2"/>
        <v>30</v>
      </c>
      <c r="AI29" s="57">
        <f t="shared" si="2"/>
        <v>0</v>
      </c>
      <c r="AJ29" s="58">
        <f t="shared" si="2"/>
        <v>0</v>
      </c>
      <c r="AK29" s="55">
        <f t="shared" si="2"/>
        <v>0</v>
      </c>
      <c r="AL29" s="55">
        <f t="shared" si="2"/>
        <v>0</v>
      </c>
      <c r="AM29" s="57">
        <f t="shared" si="2"/>
        <v>0</v>
      </c>
      <c r="AN29" s="119"/>
    </row>
    <row r="30" spans="1:40" s="1" customFormat="1" ht="13.5" customHeight="1" thickBot="1">
      <c r="A30" s="318"/>
      <c r="B30" s="319"/>
      <c r="C30" s="320"/>
      <c r="D30" s="341"/>
      <c r="E30" s="315"/>
      <c r="F30" s="310"/>
      <c r="G30" s="349"/>
      <c r="H30" s="315"/>
      <c r="I30" s="315"/>
      <c r="J30" s="315"/>
      <c r="K30" s="315"/>
      <c r="L30" s="252">
        <f>SUM(L29:O29)</f>
        <v>60</v>
      </c>
      <c r="M30" s="253"/>
      <c r="N30" s="253"/>
      <c r="O30" s="254"/>
      <c r="P30" s="252">
        <f>SUM(P29:S29)</f>
        <v>15</v>
      </c>
      <c r="Q30" s="253"/>
      <c r="R30" s="253"/>
      <c r="S30" s="254"/>
      <c r="T30" s="252">
        <f>SUM(T29:W29)</f>
        <v>60</v>
      </c>
      <c r="U30" s="253"/>
      <c r="V30" s="253"/>
      <c r="W30" s="254"/>
      <c r="X30" s="252">
        <f>SUM(X29:AA29)</f>
        <v>60</v>
      </c>
      <c r="Y30" s="253"/>
      <c r="Z30" s="253"/>
      <c r="AA30" s="254"/>
      <c r="AB30" s="252">
        <f>SUM(AB29:AE29)</f>
        <v>30</v>
      </c>
      <c r="AC30" s="253"/>
      <c r="AD30" s="253"/>
      <c r="AE30" s="254"/>
      <c r="AF30" s="252">
        <f>SUM(AF29:AI29)</f>
        <v>30</v>
      </c>
      <c r="AG30" s="253"/>
      <c r="AH30" s="253"/>
      <c r="AI30" s="254"/>
      <c r="AJ30" s="252">
        <f>SUM(AJ29:AM29)</f>
        <v>0</v>
      </c>
      <c r="AK30" s="253"/>
      <c r="AL30" s="253"/>
      <c r="AM30" s="254"/>
      <c r="AN30" s="119">
        <f>SUM(L30:AI30)*15+10</f>
        <v>3835</v>
      </c>
    </row>
    <row r="31" spans="1:40" s="1" customFormat="1">
      <c r="A31" s="318"/>
      <c r="B31" s="319"/>
      <c r="C31" s="320"/>
      <c r="D31" s="299" t="s">
        <v>80</v>
      </c>
      <c r="E31" s="271"/>
      <c r="F31" s="300"/>
      <c r="G31" s="307" t="s">
        <v>81</v>
      </c>
      <c r="H31" s="282"/>
      <c r="I31" s="282"/>
      <c r="J31" s="282"/>
      <c r="K31" s="308"/>
      <c r="L31" s="249">
        <v>0</v>
      </c>
      <c r="M31" s="250"/>
      <c r="N31" s="250"/>
      <c r="O31" s="251"/>
      <c r="P31" s="249">
        <v>0</v>
      </c>
      <c r="Q31" s="250"/>
      <c r="R31" s="250"/>
      <c r="S31" s="251"/>
      <c r="T31" s="249">
        <v>0</v>
      </c>
      <c r="U31" s="250"/>
      <c r="V31" s="250"/>
      <c r="W31" s="251"/>
      <c r="X31" s="249">
        <v>0</v>
      </c>
      <c r="Y31" s="250"/>
      <c r="Z31" s="250"/>
      <c r="AA31" s="251"/>
      <c r="AB31" s="249">
        <v>0</v>
      </c>
      <c r="AC31" s="250"/>
      <c r="AD31" s="250"/>
      <c r="AE31" s="251"/>
      <c r="AF31" s="249">
        <v>0</v>
      </c>
      <c r="AG31" s="250"/>
      <c r="AH31" s="250"/>
      <c r="AI31" s="251"/>
      <c r="AJ31" s="249">
        <v>0</v>
      </c>
      <c r="AK31" s="250"/>
      <c r="AL31" s="250"/>
      <c r="AM31" s="251"/>
      <c r="AN31" s="119">
        <f>SUM(L31:AM31)</f>
        <v>0</v>
      </c>
    </row>
    <row r="32" spans="1:40" s="1" customFormat="1">
      <c r="A32" s="318"/>
      <c r="B32" s="319"/>
      <c r="C32" s="320"/>
      <c r="D32" s="301"/>
      <c r="E32" s="302"/>
      <c r="F32" s="303"/>
      <c r="G32" s="296" t="s">
        <v>82</v>
      </c>
      <c r="H32" s="297"/>
      <c r="I32" s="297"/>
      <c r="J32" s="297"/>
      <c r="K32" s="298"/>
      <c r="L32" s="292">
        <v>3</v>
      </c>
      <c r="M32" s="293"/>
      <c r="N32" s="293"/>
      <c r="O32" s="294"/>
      <c r="P32" s="292">
        <v>1</v>
      </c>
      <c r="Q32" s="293"/>
      <c r="R32" s="293"/>
      <c r="S32" s="294"/>
      <c r="T32" s="292">
        <v>2</v>
      </c>
      <c r="U32" s="293"/>
      <c r="V32" s="293"/>
      <c r="W32" s="294"/>
      <c r="X32" s="292">
        <v>2</v>
      </c>
      <c r="Y32" s="293"/>
      <c r="Z32" s="293"/>
      <c r="AA32" s="294"/>
      <c r="AB32" s="292">
        <v>1</v>
      </c>
      <c r="AC32" s="293"/>
      <c r="AD32" s="293"/>
      <c r="AE32" s="294"/>
      <c r="AF32" s="292">
        <v>2</v>
      </c>
      <c r="AG32" s="293"/>
      <c r="AH32" s="293"/>
      <c r="AI32" s="294"/>
      <c r="AJ32" s="292">
        <v>1</v>
      </c>
      <c r="AK32" s="293"/>
      <c r="AL32" s="293"/>
      <c r="AM32" s="294"/>
      <c r="AN32" s="119">
        <f>SUM(L32:AM32)</f>
        <v>12</v>
      </c>
    </row>
    <row r="33" spans="1:40" s="1" customFormat="1" ht="13.5" thickBot="1">
      <c r="A33" s="318"/>
      <c r="B33" s="319"/>
      <c r="C33" s="320"/>
      <c r="D33" s="304"/>
      <c r="E33" s="305"/>
      <c r="F33" s="306"/>
      <c r="G33" s="296" t="s">
        <v>13</v>
      </c>
      <c r="H33" s="297"/>
      <c r="I33" s="297"/>
      <c r="J33" s="297"/>
      <c r="K33" s="298"/>
      <c r="L33" s="222">
        <v>5</v>
      </c>
      <c r="M33" s="222"/>
      <c r="N33" s="222"/>
      <c r="O33" s="222"/>
      <c r="P33" s="222">
        <v>2</v>
      </c>
      <c r="Q33" s="222"/>
      <c r="R33" s="222"/>
      <c r="S33" s="222"/>
      <c r="T33" s="222">
        <v>1</v>
      </c>
      <c r="U33" s="222"/>
      <c r="V33" s="222"/>
      <c r="W33" s="222"/>
      <c r="X33" s="222">
        <v>1</v>
      </c>
      <c r="Y33" s="222"/>
      <c r="Z33" s="222"/>
      <c r="AA33" s="222"/>
      <c r="AB33" s="222">
        <v>1</v>
      </c>
      <c r="AC33" s="222"/>
      <c r="AD33" s="222"/>
      <c r="AE33" s="222"/>
      <c r="AF33" s="222">
        <v>1</v>
      </c>
      <c r="AG33" s="222"/>
      <c r="AH33" s="222"/>
      <c r="AI33" s="222"/>
      <c r="AJ33" s="222">
        <v>1</v>
      </c>
      <c r="AK33" s="222"/>
      <c r="AL33" s="222"/>
      <c r="AM33" s="222"/>
      <c r="AN33" s="119">
        <f>SUM(L33:AM33)</f>
        <v>12</v>
      </c>
    </row>
    <row r="34" spans="1:40" s="1" customFormat="1">
      <c r="A34" s="142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70"/>
      <c r="V34" s="143"/>
      <c r="W34" s="143"/>
      <c r="X34" s="143"/>
      <c r="Y34" s="143"/>
      <c r="Z34" s="170"/>
      <c r="AA34" s="171"/>
      <c r="AB34" s="144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5"/>
      <c r="AN34" s="119"/>
    </row>
    <row r="35" spans="1:40" s="1" customFormat="1" ht="18" customHeight="1">
      <c r="A35" s="59" t="s">
        <v>83</v>
      </c>
      <c r="B35" s="60"/>
      <c r="C35" s="60"/>
      <c r="D35" s="60"/>
      <c r="E35" s="60"/>
      <c r="F35" s="60"/>
      <c r="G35" s="60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3"/>
      <c r="AB35" s="353" t="s">
        <v>187</v>
      </c>
      <c r="AC35" s="238"/>
      <c r="AD35" s="238"/>
      <c r="AE35" s="238"/>
      <c r="AF35" s="238"/>
      <c r="AG35" s="238"/>
      <c r="AH35" s="238"/>
      <c r="AI35" s="238"/>
      <c r="AJ35" s="238"/>
      <c r="AK35" s="238"/>
      <c r="AL35" s="238"/>
      <c r="AM35" s="239"/>
      <c r="AN35" s="119"/>
    </row>
    <row r="36" spans="1:40" s="1" customFormat="1" ht="15.75">
      <c r="A36" s="61"/>
      <c r="B36" s="114" t="s">
        <v>86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60"/>
      <c r="Y36" s="60"/>
      <c r="Z36" s="172"/>
      <c r="AA36" s="173"/>
      <c r="AB36" s="62"/>
      <c r="AC36" s="60"/>
      <c r="AD36" s="63"/>
      <c r="AE36" s="63"/>
      <c r="AF36" s="172"/>
      <c r="AG36" s="172"/>
      <c r="AH36" s="172"/>
      <c r="AI36" s="172"/>
      <c r="AJ36" s="172"/>
      <c r="AK36" s="130"/>
      <c r="AL36" s="130"/>
      <c r="AM36" s="147"/>
      <c r="AN36" s="119"/>
    </row>
    <row r="37" spans="1:40" s="1" customFormat="1" ht="15.75">
      <c r="A37" s="61"/>
      <c r="B37" s="119" t="s">
        <v>87</v>
      </c>
      <c r="C37" s="119"/>
      <c r="D37" s="119"/>
      <c r="E37" s="119"/>
      <c r="F37" s="119"/>
      <c r="G37" s="119"/>
      <c r="H37" s="119"/>
      <c r="I37" s="119"/>
      <c r="J37" s="119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72"/>
      <c r="Y37" s="172"/>
      <c r="Z37" s="172"/>
      <c r="AA37" s="173"/>
      <c r="AB37" s="146"/>
      <c r="AC37" s="64" t="s">
        <v>88</v>
      </c>
      <c r="AD37" s="65"/>
      <c r="AE37" s="65"/>
      <c r="AF37" s="66"/>
      <c r="AG37" s="148"/>
      <c r="AH37" s="172"/>
      <c r="AI37" s="172"/>
      <c r="AJ37" s="148"/>
      <c r="AK37" s="148"/>
      <c r="AL37" s="148"/>
      <c r="AM37" s="173"/>
      <c r="AN37" s="119"/>
    </row>
    <row r="38" spans="1:40" s="1" customFormat="1" ht="15.75">
      <c r="A38" s="61"/>
      <c r="B38" s="114" t="s">
        <v>117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72"/>
      <c r="Y38" s="172"/>
      <c r="Z38" s="172"/>
      <c r="AA38" s="173"/>
      <c r="AB38" s="146"/>
      <c r="AC38" s="66" t="s">
        <v>90</v>
      </c>
      <c r="AD38" s="66" t="s">
        <v>91</v>
      </c>
      <c r="AE38" s="60"/>
      <c r="AF38" s="63"/>
      <c r="AG38" s="172"/>
      <c r="AH38" s="172"/>
      <c r="AI38" s="172"/>
      <c r="AJ38" s="172"/>
      <c r="AK38" s="172"/>
      <c r="AL38" s="172"/>
      <c r="AM38" s="149"/>
      <c r="AN38" s="119"/>
    </row>
    <row r="39" spans="1:40" s="1" customFormat="1" ht="15.75">
      <c r="A39" s="61"/>
      <c r="B39" s="114" t="s">
        <v>92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72"/>
      <c r="Y39" s="172"/>
      <c r="Z39" s="172"/>
      <c r="AA39" s="173"/>
      <c r="AB39" s="146"/>
      <c r="AC39" s="65" t="s">
        <v>93</v>
      </c>
      <c r="AD39" s="65" t="s">
        <v>94</v>
      </c>
      <c r="AE39" s="67"/>
      <c r="AF39" s="67"/>
      <c r="AG39" s="172"/>
      <c r="AH39" s="172"/>
      <c r="AI39" s="172"/>
      <c r="AJ39" s="172"/>
      <c r="AK39" s="172"/>
      <c r="AL39" s="172"/>
      <c r="AM39" s="173"/>
      <c r="AN39" s="119"/>
    </row>
    <row r="40" spans="1:40" s="1" customFormat="1" ht="15.75">
      <c r="A40" s="61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72"/>
      <c r="Y40" s="172"/>
      <c r="Z40" s="172"/>
      <c r="AA40" s="173"/>
      <c r="AB40" s="146"/>
      <c r="AC40" s="66" t="s">
        <v>49</v>
      </c>
      <c r="AD40" s="104" t="s">
        <v>96</v>
      </c>
      <c r="AE40" s="60"/>
      <c r="AF40" s="60"/>
      <c r="AG40" s="172"/>
      <c r="AH40" s="172"/>
      <c r="AI40" s="172"/>
      <c r="AJ40" s="172"/>
      <c r="AK40" s="172"/>
      <c r="AL40" s="172"/>
      <c r="AM40" s="173"/>
      <c r="AN40" s="119"/>
    </row>
    <row r="41" spans="1:40" s="1" customFormat="1" ht="15.75">
      <c r="A41" s="61"/>
      <c r="B41" s="114" t="s">
        <v>95</v>
      </c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72"/>
      <c r="Y41" s="172"/>
      <c r="Z41" s="172"/>
      <c r="AA41" s="173"/>
      <c r="AB41" s="146"/>
      <c r="AC41" s="119" t="s">
        <v>98</v>
      </c>
      <c r="AD41" s="104" t="s">
        <v>99</v>
      </c>
      <c r="AE41" s="60"/>
      <c r="AF41" s="60"/>
      <c r="AG41" s="172"/>
      <c r="AH41" s="172"/>
      <c r="AI41" s="119"/>
      <c r="AJ41" s="119"/>
      <c r="AK41" s="119"/>
      <c r="AL41" s="119"/>
      <c r="AM41" s="119"/>
      <c r="AN41" s="119"/>
    </row>
    <row r="42" spans="1:40" s="1" customFormat="1" ht="15.75">
      <c r="A42" s="61"/>
      <c r="B42" s="115" t="s">
        <v>97</v>
      </c>
      <c r="C42" s="114"/>
      <c r="D42" s="114"/>
      <c r="E42" s="114"/>
      <c r="F42" s="114"/>
      <c r="G42" s="114"/>
      <c r="H42" s="114"/>
      <c r="I42" s="114"/>
      <c r="J42" s="114"/>
      <c r="K42" s="3"/>
      <c r="L42" s="3"/>
      <c r="M42" s="3"/>
      <c r="N42" s="3"/>
      <c r="O42" s="3"/>
      <c r="P42" s="3"/>
      <c r="Q42" s="60"/>
      <c r="R42" s="60"/>
      <c r="S42" s="60"/>
      <c r="T42" s="63"/>
      <c r="U42" s="63"/>
      <c r="V42" s="63"/>
      <c r="W42" s="63"/>
      <c r="X42" s="172"/>
      <c r="Y42" s="172"/>
      <c r="Z42" s="172"/>
      <c r="AA42" s="173"/>
      <c r="AB42" s="146"/>
      <c r="AC42" s="66" t="s">
        <v>101</v>
      </c>
      <c r="AD42" s="66" t="s">
        <v>102</v>
      </c>
      <c r="AE42" s="60"/>
      <c r="AF42" s="63"/>
      <c r="AG42" s="172"/>
      <c r="AH42" s="172"/>
      <c r="AI42" s="172"/>
      <c r="AJ42" s="172"/>
      <c r="AK42" s="172"/>
      <c r="AL42" s="172"/>
      <c r="AM42" s="173"/>
      <c r="AN42" s="119"/>
    </row>
    <row r="43" spans="1:40" s="1" customFormat="1" ht="15.75">
      <c r="A43" s="61"/>
      <c r="B43" s="119" t="s">
        <v>100</v>
      </c>
      <c r="C43" s="3"/>
      <c r="D43" s="3"/>
      <c r="E43" s="3"/>
      <c r="F43" s="3"/>
      <c r="G43" s="3"/>
      <c r="H43" s="3"/>
      <c r="I43" s="3"/>
      <c r="J43" s="3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72"/>
      <c r="Y43" s="172"/>
      <c r="Z43" s="172"/>
      <c r="AA43" s="173"/>
      <c r="AB43" s="146"/>
      <c r="AC43" s="65" t="s">
        <v>104</v>
      </c>
      <c r="AD43" s="65" t="s">
        <v>105</v>
      </c>
      <c r="AE43" s="60"/>
      <c r="AF43" s="63"/>
      <c r="AG43" s="172"/>
      <c r="AH43" s="172"/>
      <c r="AI43" s="172"/>
      <c r="AJ43" s="172"/>
      <c r="AK43" s="172"/>
      <c r="AL43" s="172"/>
      <c r="AM43" s="173"/>
      <c r="AN43" s="119"/>
    </row>
    <row r="44" spans="1:40" s="1" customFormat="1" ht="15.75">
      <c r="A44" s="61"/>
      <c r="B44" s="115" t="s">
        <v>103</v>
      </c>
      <c r="C44" s="114"/>
      <c r="D44" s="114"/>
      <c r="E44" s="114"/>
      <c r="F44" s="114"/>
      <c r="G44" s="114"/>
      <c r="H44" s="114"/>
      <c r="I44" s="114"/>
      <c r="J44" s="114"/>
      <c r="K44" s="3"/>
      <c r="L44" s="3"/>
      <c r="M44" s="3"/>
      <c r="N44" s="3"/>
      <c r="O44" s="3"/>
      <c r="P44" s="3"/>
      <c r="Q44" s="60"/>
      <c r="R44" s="60"/>
      <c r="S44" s="60"/>
      <c r="T44" s="63"/>
      <c r="U44" s="63"/>
      <c r="V44" s="63"/>
      <c r="W44" s="63"/>
      <c r="X44" s="172"/>
      <c r="Y44" s="172"/>
      <c r="Z44" s="172"/>
      <c r="AA44" s="173"/>
      <c r="AB44" s="146"/>
      <c r="AC44" s="68"/>
      <c r="AD44" s="65" t="s">
        <v>106</v>
      </c>
      <c r="AE44" s="119"/>
      <c r="AF44" s="63"/>
      <c r="AG44" s="172"/>
      <c r="AH44" s="172"/>
      <c r="AI44" s="172"/>
      <c r="AJ44" s="172"/>
      <c r="AK44" s="172"/>
      <c r="AL44" s="172"/>
      <c r="AM44" s="173"/>
      <c r="AN44" s="119"/>
    </row>
    <row r="45" spans="1:40" s="1" customFormat="1" ht="15.75">
      <c r="A45" s="61"/>
      <c r="B45" s="119"/>
      <c r="C45" s="119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60"/>
      <c r="R45" s="60"/>
      <c r="S45" s="60"/>
      <c r="T45" s="63"/>
      <c r="U45" s="63"/>
      <c r="V45" s="63"/>
      <c r="W45" s="63"/>
      <c r="X45" s="172"/>
      <c r="Y45" s="172"/>
      <c r="Z45" s="172"/>
      <c r="AA45" s="173"/>
      <c r="AB45" s="146"/>
      <c r="AC45" s="69"/>
      <c r="AD45" s="65" t="s">
        <v>63</v>
      </c>
      <c r="AE45" s="119"/>
      <c r="AF45" s="63"/>
      <c r="AG45" s="172"/>
      <c r="AH45" s="172"/>
      <c r="AI45" s="172"/>
      <c r="AJ45" s="172"/>
      <c r="AK45" s="172"/>
      <c r="AL45" s="172"/>
      <c r="AM45" s="173"/>
      <c r="AN45" s="119"/>
    </row>
    <row r="46" spans="1:40" s="1" customFormat="1" ht="15" thickBot="1">
      <c r="A46" s="150"/>
      <c r="B46" s="70"/>
      <c r="C46" s="70"/>
      <c r="D46" s="70"/>
      <c r="E46" s="71"/>
      <c r="F46" s="71"/>
      <c r="G46" s="71"/>
      <c r="H46" s="71"/>
      <c r="I46" s="71"/>
      <c r="J46" s="71"/>
      <c r="K46" s="70"/>
      <c r="L46" s="70"/>
      <c r="M46" s="70"/>
      <c r="N46" s="70"/>
      <c r="O46" s="70"/>
      <c r="P46" s="70"/>
      <c r="Q46" s="70"/>
      <c r="R46" s="70"/>
      <c r="S46" s="70"/>
      <c r="T46" s="72"/>
      <c r="U46" s="151"/>
      <c r="V46" s="151"/>
      <c r="W46" s="151"/>
      <c r="X46" s="151"/>
      <c r="Y46" s="151"/>
      <c r="Z46" s="151"/>
      <c r="AA46" s="152"/>
      <c r="AB46" s="245" t="s">
        <v>107</v>
      </c>
      <c r="AC46" s="246"/>
      <c r="AD46" s="247"/>
      <c r="AE46" s="247"/>
      <c r="AF46" s="247"/>
      <c r="AG46" s="247"/>
      <c r="AH46" s="247"/>
      <c r="AI46" s="247"/>
      <c r="AJ46" s="247"/>
      <c r="AK46" s="247"/>
      <c r="AL46" s="247"/>
      <c r="AM46" s="248"/>
      <c r="AN46" s="119"/>
    </row>
    <row r="47" spans="1:40" s="1" customFormat="1" ht="25.15" customHeight="1">
      <c r="A47" s="259"/>
      <c r="B47" s="260"/>
      <c r="C47" s="261"/>
      <c r="D47" s="262" t="s">
        <v>18</v>
      </c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4"/>
      <c r="Y47" s="264"/>
      <c r="Z47" s="264"/>
      <c r="AA47" s="265"/>
      <c r="AB47" s="270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2"/>
      <c r="AN47" s="119"/>
    </row>
    <row r="48" spans="1:40" s="1" customFormat="1" ht="25.15" customHeight="1">
      <c r="A48" s="255" t="s">
        <v>19</v>
      </c>
      <c r="B48" s="256"/>
      <c r="C48" s="257"/>
      <c r="D48" s="266"/>
      <c r="E48" s="267"/>
      <c r="F48" s="267"/>
      <c r="G48" s="267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8"/>
      <c r="Y48" s="268"/>
      <c r="Z48" s="268"/>
      <c r="AA48" s="269"/>
      <c r="AB48" s="255"/>
      <c r="AC48" s="302"/>
      <c r="AD48" s="302"/>
      <c r="AE48" s="302"/>
      <c r="AF48" s="302"/>
      <c r="AG48" s="302"/>
      <c r="AH48" s="302"/>
      <c r="AI48" s="302"/>
      <c r="AJ48" s="302"/>
      <c r="AK48" s="302"/>
      <c r="AL48" s="302"/>
      <c r="AM48" s="336"/>
      <c r="AN48" s="119"/>
    </row>
    <row r="49" spans="1:39" s="1" customFormat="1" ht="18" customHeight="1">
      <c r="A49" s="255"/>
      <c r="B49" s="256"/>
      <c r="C49" s="257"/>
      <c r="D49" s="2" t="s">
        <v>20</v>
      </c>
      <c r="E49" s="179"/>
      <c r="F49" s="179"/>
      <c r="G49" s="179"/>
      <c r="H49" s="179"/>
      <c r="I49" s="105" t="s">
        <v>21</v>
      </c>
      <c r="J49" s="3"/>
      <c r="K49" s="179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2"/>
      <c r="W49" s="2"/>
      <c r="X49" s="3"/>
      <c r="Y49" s="2"/>
      <c r="Z49" s="2"/>
      <c r="AA49" s="2"/>
      <c r="AB49" s="219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1"/>
    </row>
    <row r="50" spans="1:39" s="1" customFormat="1" ht="18" customHeight="1">
      <c r="A50" s="178"/>
      <c r="B50" s="166"/>
      <c r="C50" s="180"/>
      <c r="D50" s="2" t="s">
        <v>5</v>
      </c>
      <c r="E50" s="179"/>
      <c r="F50" s="179"/>
      <c r="G50" s="179"/>
      <c r="H50" s="179"/>
      <c r="I50" s="105" t="s">
        <v>22</v>
      </c>
      <c r="J50" s="3"/>
      <c r="K50" s="179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2"/>
      <c r="W50" s="2"/>
      <c r="X50" s="3"/>
      <c r="Y50" s="2"/>
      <c r="Z50" s="2"/>
      <c r="AA50" s="2"/>
      <c r="AB50" s="174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6"/>
    </row>
    <row r="51" spans="1:39" s="1" customFormat="1" ht="18" customHeight="1">
      <c r="A51" s="258" t="s">
        <v>23</v>
      </c>
      <c r="B51" s="256"/>
      <c r="C51" s="257"/>
      <c r="D51" s="2" t="s">
        <v>7</v>
      </c>
      <c r="E51" s="179"/>
      <c r="F51" s="179"/>
      <c r="G51" s="2"/>
      <c r="H51" s="2"/>
      <c r="I51" s="105" t="s">
        <v>8</v>
      </c>
      <c r="J51" s="3"/>
      <c r="K51" s="105"/>
      <c r="L51" s="105"/>
      <c r="M51" s="130"/>
      <c r="N51" s="179"/>
      <c r="O51" s="105"/>
      <c r="P51" s="105"/>
      <c r="Q51" s="105"/>
      <c r="R51" s="105"/>
      <c r="S51" s="105"/>
      <c r="T51" s="105"/>
      <c r="U51" s="105"/>
      <c r="V51" s="2"/>
      <c r="W51" s="2"/>
      <c r="X51" s="3"/>
      <c r="Y51" s="175"/>
      <c r="Z51" s="175"/>
      <c r="AA51" s="175"/>
      <c r="AB51" s="219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1"/>
    </row>
    <row r="52" spans="1:39" s="1" customFormat="1" ht="18" customHeight="1">
      <c r="A52" s="219" t="s">
        <v>25</v>
      </c>
      <c r="B52" s="220"/>
      <c r="C52" s="240"/>
      <c r="D52" s="2" t="s">
        <v>1</v>
      </c>
      <c r="E52" s="2"/>
      <c r="F52" s="2"/>
      <c r="G52" s="2"/>
      <c r="H52" s="2"/>
      <c r="I52" s="105" t="s">
        <v>2</v>
      </c>
      <c r="J52" s="3"/>
      <c r="K52" s="105"/>
      <c r="L52" s="105"/>
      <c r="M52" s="105"/>
      <c r="N52" s="179"/>
      <c r="O52" s="105"/>
      <c r="P52" s="105"/>
      <c r="Q52" s="105"/>
      <c r="R52" s="105"/>
      <c r="S52" s="105"/>
      <c r="T52" s="105"/>
      <c r="U52" s="105"/>
      <c r="V52" s="2"/>
      <c r="W52" s="2"/>
      <c r="X52" s="3"/>
      <c r="Y52" s="175"/>
      <c r="Z52" s="175"/>
      <c r="AA52" s="175"/>
      <c r="AB52" s="219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1"/>
    </row>
    <row r="53" spans="1:39" s="1" customFormat="1" ht="18" customHeight="1">
      <c r="A53" s="258" t="s">
        <v>27</v>
      </c>
      <c r="B53" s="256"/>
      <c r="C53" s="257"/>
      <c r="D53" s="4" t="s">
        <v>28</v>
      </c>
      <c r="E53" s="2"/>
      <c r="F53" s="2"/>
      <c r="G53" s="2"/>
      <c r="H53" s="2"/>
      <c r="I53" s="105" t="s">
        <v>108</v>
      </c>
      <c r="J53" s="3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2"/>
      <c r="W53" s="2"/>
      <c r="X53" s="3"/>
      <c r="Y53" s="2"/>
      <c r="Z53" s="2"/>
      <c r="AA53" s="2"/>
      <c r="AB53" s="219" t="s">
        <v>24</v>
      </c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1"/>
    </row>
    <row r="54" spans="1:39" s="1" customFormat="1" ht="18" customHeight="1">
      <c r="A54" s="165"/>
      <c r="B54" s="166"/>
      <c r="C54" s="180"/>
      <c r="D54" s="4"/>
      <c r="E54" s="2"/>
      <c r="F54" s="2"/>
      <c r="G54" s="2"/>
      <c r="H54" s="2"/>
      <c r="I54" s="105" t="s">
        <v>30</v>
      </c>
      <c r="J54" s="3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2"/>
      <c r="W54" s="2"/>
      <c r="X54" s="3"/>
      <c r="Y54" s="2"/>
      <c r="Z54" s="2"/>
      <c r="AA54" s="2"/>
      <c r="AB54" s="219" t="s">
        <v>26</v>
      </c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1"/>
    </row>
    <row r="55" spans="1:39" s="1" customFormat="1" ht="18" customHeight="1" thickBot="1">
      <c r="A55" s="283"/>
      <c r="B55" s="284"/>
      <c r="C55" s="285"/>
      <c r="D55" s="5"/>
      <c r="E55" s="6"/>
      <c r="F55" s="6"/>
      <c r="G55" s="6"/>
      <c r="H55" s="6"/>
      <c r="I55" s="6"/>
      <c r="J55" s="6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77"/>
      <c r="W55" s="177"/>
      <c r="X55" s="6"/>
      <c r="Y55" s="181"/>
      <c r="Z55" s="181"/>
      <c r="AA55" s="181"/>
      <c r="AB55" s="258"/>
      <c r="AC55" s="256"/>
      <c r="AD55" s="256"/>
      <c r="AE55" s="256"/>
      <c r="AF55" s="256"/>
      <c r="AG55" s="256"/>
      <c r="AH55" s="256"/>
      <c r="AI55" s="256"/>
      <c r="AJ55" s="256"/>
      <c r="AK55" s="256"/>
      <c r="AL55" s="256"/>
      <c r="AM55" s="345"/>
    </row>
    <row r="56" spans="1:39" s="1" customFormat="1" ht="10.15" customHeight="1" thickBot="1">
      <c r="A56" s="132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33"/>
      <c r="AM56" s="134"/>
    </row>
    <row r="57" spans="1:39" s="1" customFormat="1">
      <c r="A57" s="286" t="s">
        <v>31</v>
      </c>
      <c r="B57" s="228" t="s">
        <v>32</v>
      </c>
      <c r="C57" s="229"/>
      <c r="D57" s="234" t="s">
        <v>33</v>
      </c>
      <c r="E57" s="235"/>
      <c r="F57" s="236"/>
      <c r="G57" s="281" t="s">
        <v>34</v>
      </c>
      <c r="H57" s="282"/>
      <c r="I57" s="282"/>
      <c r="J57" s="282"/>
      <c r="K57" s="282"/>
      <c r="L57" s="281" t="s">
        <v>35</v>
      </c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308"/>
    </row>
    <row r="58" spans="1:39" s="1" customFormat="1">
      <c r="A58" s="287"/>
      <c r="B58" s="230"/>
      <c r="C58" s="231"/>
      <c r="D58" s="237"/>
      <c r="E58" s="238"/>
      <c r="F58" s="239"/>
      <c r="G58" s="332" t="s">
        <v>36</v>
      </c>
      <c r="H58" s="223" t="s">
        <v>37</v>
      </c>
      <c r="I58" s="223"/>
      <c r="J58" s="223"/>
      <c r="K58" s="226"/>
      <c r="L58" s="206" t="s">
        <v>38</v>
      </c>
      <c r="M58" s="210"/>
      <c r="N58" s="210"/>
      <c r="O58" s="296"/>
      <c r="P58" s="290" t="s">
        <v>39</v>
      </c>
      <c r="Q58" s="210"/>
      <c r="R58" s="210"/>
      <c r="S58" s="291"/>
      <c r="T58" s="335" t="s">
        <v>40</v>
      </c>
      <c r="U58" s="210"/>
      <c r="V58" s="210"/>
      <c r="W58" s="296"/>
      <c r="X58" s="290" t="s">
        <v>41</v>
      </c>
      <c r="Y58" s="210"/>
      <c r="Z58" s="210"/>
      <c r="AA58" s="291"/>
      <c r="AB58" s="335" t="s">
        <v>42</v>
      </c>
      <c r="AC58" s="210"/>
      <c r="AD58" s="210"/>
      <c r="AE58" s="296"/>
      <c r="AF58" s="290" t="s">
        <v>43</v>
      </c>
      <c r="AG58" s="210"/>
      <c r="AH58" s="210"/>
      <c r="AI58" s="291"/>
      <c r="AJ58" s="335" t="s">
        <v>44</v>
      </c>
      <c r="AK58" s="210"/>
      <c r="AL58" s="210"/>
      <c r="AM58" s="291"/>
    </row>
    <row r="59" spans="1:39" s="1" customFormat="1">
      <c r="A59" s="287"/>
      <c r="B59" s="230"/>
      <c r="C59" s="231"/>
      <c r="D59" s="322" t="s">
        <v>45</v>
      </c>
      <c r="E59" s="329" t="s">
        <v>46</v>
      </c>
      <c r="F59" s="204" t="s">
        <v>13</v>
      </c>
      <c r="G59" s="333"/>
      <c r="H59" s="223" t="s">
        <v>47</v>
      </c>
      <c r="I59" s="223" t="s">
        <v>48</v>
      </c>
      <c r="J59" s="223" t="s">
        <v>49</v>
      </c>
      <c r="K59" s="226" t="s">
        <v>50</v>
      </c>
      <c r="L59" s="198" t="s">
        <v>51</v>
      </c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200"/>
    </row>
    <row r="60" spans="1:39">
      <c r="A60" s="287"/>
      <c r="B60" s="230"/>
      <c r="C60" s="231"/>
      <c r="D60" s="322"/>
      <c r="E60" s="330"/>
      <c r="F60" s="325"/>
      <c r="G60" s="333"/>
      <c r="H60" s="223"/>
      <c r="I60" s="223"/>
      <c r="J60" s="223"/>
      <c r="K60" s="226"/>
      <c r="L60" s="206" t="s">
        <v>47</v>
      </c>
      <c r="M60" s="210" t="s">
        <v>48</v>
      </c>
      <c r="N60" s="208" t="s">
        <v>52</v>
      </c>
      <c r="O60" s="204" t="s">
        <v>186</v>
      </c>
      <c r="P60" s="206" t="s">
        <v>47</v>
      </c>
      <c r="Q60" s="210" t="s">
        <v>48</v>
      </c>
      <c r="R60" s="208" t="s">
        <v>52</v>
      </c>
      <c r="S60" s="204" t="s">
        <v>186</v>
      </c>
      <c r="T60" s="206" t="s">
        <v>47</v>
      </c>
      <c r="U60" s="210" t="s">
        <v>48</v>
      </c>
      <c r="V60" s="208" t="s">
        <v>52</v>
      </c>
      <c r="W60" s="204" t="s">
        <v>186</v>
      </c>
      <c r="X60" s="206" t="s">
        <v>47</v>
      </c>
      <c r="Y60" s="210" t="s">
        <v>48</v>
      </c>
      <c r="Z60" s="208" t="s">
        <v>52</v>
      </c>
      <c r="AA60" s="204" t="s">
        <v>186</v>
      </c>
      <c r="AB60" s="206" t="s">
        <v>47</v>
      </c>
      <c r="AC60" s="210" t="s">
        <v>48</v>
      </c>
      <c r="AD60" s="208" t="s">
        <v>52</v>
      </c>
      <c r="AE60" s="204" t="s">
        <v>186</v>
      </c>
      <c r="AF60" s="206" t="s">
        <v>47</v>
      </c>
      <c r="AG60" s="210" t="s">
        <v>48</v>
      </c>
      <c r="AH60" s="208" t="s">
        <v>52</v>
      </c>
      <c r="AI60" s="204" t="s">
        <v>186</v>
      </c>
      <c r="AJ60" s="206" t="s">
        <v>47</v>
      </c>
      <c r="AK60" s="210" t="s">
        <v>48</v>
      </c>
      <c r="AL60" s="208" t="s">
        <v>52</v>
      </c>
      <c r="AM60" s="204" t="s">
        <v>186</v>
      </c>
    </row>
    <row r="61" spans="1:39" ht="13.5" thickBot="1">
      <c r="A61" s="288"/>
      <c r="B61" s="232"/>
      <c r="C61" s="233"/>
      <c r="D61" s="323"/>
      <c r="E61" s="331"/>
      <c r="F61" s="205"/>
      <c r="G61" s="334"/>
      <c r="H61" s="224"/>
      <c r="I61" s="224"/>
      <c r="J61" s="224"/>
      <c r="K61" s="227"/>
      <c r="L61" s="207"/>
      <c r="M61" s="211"/>
      <c r="N61" s="209"/>
      <c r="O61" s="205"/>
      <c r="P61" s="207"/>
      <c r="Q61" s="211"/>
      <c r="R61" s="209"/>
      <c r="S61" s="205"/>
      <c r="T61" s="207"/>
      <c r="U61" s="211"/>
      <c r="V61" s="209"/>
      <c r="W61" s="205"/>
      <c r="X61" s="207"/>
      <c r="Y61" s="211"/>
      <c r="Z61" s="209"/>
      <c r="AA61" s="205"/>
      <c r="AB61" s="207"/>
      <c r="AC61" s="211"/>
      <c r="AD61" s="209"/>
      <c r="AE61" s="205"/>
      <c r="AF61" s="207"/>
      <c r="AG61" s="211"/>
      <c r="AH61" s="209"/>
      <c r="AI61" s="205"/>
      <c r="AJ61" s="207"/>
      <c r="AK61" s="211"/>
      <c r="AL61" s="209"/>
      <c r="AM61" s="205"/>
    </row>
    <row r="62" spans="1:39" ht="18" customHeight="1" thickBot="1">
      <c r="A62" s="120" t="s">
        <v>109</v>
      </c>
      <c r="B62" s="289" t="s">
        <v>110</v>
      </c>
      <c r="C62" s="289"/>
      <c r="D62" s="225"/>
      <c r="E62" s="225"/>
      <c r="F62" s="168"/>
      <c r="G62" s="169"/>
      <c r="H62" s="225"/>
      <c r="I62" s="225"/>
      <c r="J62" s="225"/>
      <c r="K62" s="225"/>
      <c r="L62" s="316"/>
      <c r="M62" s="316"/>
      <c r="N62" s="316"/>
      <c r="O62" s="316"/>
      <c r="P62" s="316"/>
      <c r="Q62" s="316"/>
      <c r="R62" s="316"/>
      <c r="S62" s="316"/>
      <c r="T62" s="316"/>
      <c r="U62" s="316"/>
      <c r="V62" s="316"/>
      <c r="W62" s="316"/>
      <c r="X62" s="316"/>
      <c r="Y62" s="316"/>
      <c r="Z62" s="316"/>
      <c r="AA62" s="316"/>
      <c r="AB62" s="316"/>
      <c r="AC62" s="316"/>
      <c r="AD62" s="316"/>
      <c r="AE62" s="316"/>
      <c r="AF62" s="316"/>
      <c r="AG62" s="316"/>
      <c r="AH62" s="316"/>
      <c r="AI62" s="316"/>
      <c r="AJ62" s="316"/>
      <c r="AK62" s="316"/>
      <c r="AL62" s="316"/>
      <c r="AM62" s="317"/>
    </row>
    <row r="63" spans="1:39" ht="18" customHeight="1">
      <c r="A63" s="21" t="s">
        <v>55</v>
      </c>
      <c r="B63" s="212" t="s">
        <v>111</v>
      </c>
      <c r="C63" s="342"/>
      <c r="D63" s="9">
        <v>1</v>
      </c>
      <c r="E63" s="10">
        <v>1</v>
      </c>
      <c r="F63" s="11">
        <v>7</v>
      </c>
      <c r="G63" s="24">
        <f>SUM(H63:K63)</f>
        <v>45</v>
      </c>
      <c r="H63" s="79">
        <v>15</v>
      </c>
      <c r="I63" s="79"/>
      <c r="J63" s="79">
        <v>30</v>
      </c>
      <c r="K63" s="80"/>
      <c r="L63" s="85">
        <v>15</v>
      </c>
      <c r="M63" s="82"/>
      <c r="N63" s="82">
        <v>30</v>
      </c>
      <c r="O63" s="83"/>
      <c r="P63" s="123" t="s">
        <v>63</v>
      </c>
      <c r="Q63" s="78"/>
      <c r="R63" s="78"/>
      <c r="S63" s="11"/>
      <c r="T63" s="17"/>
      <c r="U63" s="18"/>
      <c r="V63" s="18"/>
      <c r="W63" s="19"/>
      <c r="X63" s="24"/>
      <c r="Y63" s="28"/>
      <c r="Z63" s="28"/>
      <c r="AA63" s="11"/>
      <c r="AB63" s="33"/>
      <c r="AC63" s="25"/>
      <c r="AD63" s="25"/>
      <c r="AE63" s="19"/>
      <c r="AF63" s="33"/>
      <c r="AG63" s="28"/>
      <c r="AH63" s="28"/>
      <c r="AI63" s="11"/>
      <c r="AJ63" s="24"/>
      <c r="AK63" s="28"/>
      <c r="AL63" s="28"/>
      <c r="AM63" s="11"/>
    </row>
    <row r="64" spans="1:39" ht="18" customHeight="1">
      <c r="A64" s="8" t="s">
        <v>57</v>
      </c>
      <c r="B64" s="212" t="s">
        <v>112</v>
      </c>
      <c r="C64" s="213"/>
      <c r="D64" s="9">
        <v>1</v>
      </c>
      <c r="E64" s="10">
        <v>2</v>
      </c>
      <c r="F64" s="23">
        <v>8</v>
      </c>
      <c r="G64" s="12">
        <f>SUM(H64:K64)</f>
        <v>75</v>
      </c>
      <c r="H64" s="74">
        <v>30</v>
      </c>
      <c r="I64" s="74">
        <v>45</v>
      </c>
      <c r="J64" s="74" t="s">
        <v>63</v>
      </c>
      <c r="K64" s="74"/>
      <c r="L64" s="75">
        <v>15</v>
      </c>
      <c r="M64" s="76">
        <v>30</v>
      </c>
      <c r="N64" s="76"/>
      <c r="O64" s="77"/>
      <c r="P64" s="121">
        <v>15</v>
      </c>
      <c r="Q64" s="76">
        <v>15</v>
      </c>
      <c r="R64" s="76" t="s">
        <v>63</v>
      </c>
      <c r="S64" s="23"/>
      <c r="T64" s="122"/>
      <c r="U64" s="13"/>
      <c r="V64" s="13" t="s">
        <v>63</v>
      </c>
      <c r="W64" s="38"/>
      <c r="X64" s="12"/>
      <c r="Y64" s="14"/>
      <c r="Z64" s="14" t="s">
        <v>63</v>
      </c>
      <c r="AA64" s="23"/>
      <c r="AB64" s="20"/>
      <c r="AC64" s="13"/>
      <c r="AD64" s="13" t="s">
        <v>63</v>
      </c>
      <c r="AE64" s="38"/>
      <c r="AF64" s="20"/>
      <c r="AG64" s="14"/>
      <c r="AH64" s="14"/>
      <c r="AI64" s="23"/>
      <c r="AJ64" s="12"/>
      <c r="AK64" s="14"/>
      <c r="AL64" s="14"/>
      <c r="AM64" s="23"/>
    </row>
    <row r="65" spans="1:40" ht="18" customHeight="1">
      <c r="A65" s="8" t="s">
        <v>59</v>
      </c>
      <c r="B65" s="212" t="s">
        <v>113</v>
      </c>
      <c r="C65" s="342"/>
      <c r="D65" s="36">
        <v>1</v>
      </c>
      <c r="E65" s="37">
        <v>1</v>
      </c>
      <c r="F65" s="38">
        <v>5</v>
      </c>
      <c r="G65" s="33">
        <f>SUM(H65:K65)</f>
        <v>45</v>
      </c>
      <c r="H65" s="25">
        <v>15</v>
      </c>
      <c r="I65" s="25"/>
      <c r="J65" s="25">
        <v>30</v>
      </c>
      <c r="K65" s="26"/>
      <c r="L65" s="27" t="s">
        <v>63</v>
      </c>
      <c r="M65" s="25"/>
      <c r="N65" s="25" t="s">
        <v>63</v>
      </c>
      <c r="O65" s="26"/>
      <c r="P65" s="86">
        <v>15</v>
      </c>
      <c r="Q65" s="25"/>
      <c r="R65" s="25">
        <v>30</v>
      </c>
      <c r="S65" s="32"/>
      <c r="T65" s="27"/>
      <c r="U65" s="25"/>
      <c r="V65" s="25"/>
      <c r="W65" s="32"/>
      <c r="X65" s="33"/>
      <c r="Y65" s="25"/>
      <c r="Z65" s="25"/>
      <c r="AA65" s="32"/>
      <c r="AB65" s="33"/>
      <c r="AC65" s="25"/>
      <c r="AD65" s="25"/>
      <c r="AE65" s="34"/>
      <c r="AF65" s="33"/>
      <c r="AG65" s="25"/>
      <c r="AH65" s="25"/>
      <c r="AI65" s="34"/>
      <c r="AJ65" s="33"/>
      <c r="AK65" s="25"/>
      <c r="AL65" s="25"/>
      <c r="AM65" s="34"/>
      <c r="AN65" s="153"/>
    </row>
    <row r="66" spans="1:40" ht="18" customHeight="1">
      <c r="A66" s="21" t="s">
        <v>61</v>
      </c>
      <c r="B66" s="346" t="s">
        <v>114</v>
      </c>
      <c r="C66" s="347"/>
      <c r="D66" s="9"/>
      <c r="E66" s="10">
        <v>1</v>
      </c>
      <c r="F66" s="23">
        <v>6</v>
      </c>
      <c r="G66" s="24">
        <f>SUM(H66:K66)</f>
        <v>60</v>
      </c>
      <c r="H66" s="79">
        <v>30</v>
      </c>
      <c r="I66" s="79"/>
      <c r="J66" s="79">
        <v>30</v>
      </c>
      <c r="K66" s="80"/>
      <c r="L66" s="81" t="s">
        <v>63</v>
      </c>
      <c r="M66" s="82"/>
      <c r="N66" s="82"/>
      <c r="O66" s="83"/>
      <c r="P66" s="84">
        <v>30</v>
      </c>
      <c r="Q66" s="82"/>
      <c r="R66" s="82">
        <v>30</v>
      </c>
      <c r="S66" s="31"/>
      <c r="T66" s="27"/>
      <c r="U66" s="25"/>
      <c r="V66" s="25"/>
      <c r="W66" s="32"/>
      <c r="X66" s="24"/>
      <c r="Y66" s="28"/>
      <c r="Z66" s="28"/>
      <c r="AA66" s="31"/>
      <c r="AB66" s="33"/>
      <c r="AC66" s="25"/>
      <c r="AD66" s="25"/>
      <c r="AE66" s="32"/>
      <c r="AF66" s="33"/>
      <c r="AG66" s="28"/>
      <c r="AH66" s="28"/>
      <c r="AI66" s="31"/>
      <c r="AJ66" s="24"/>
      <c r="AK66" s="28"/>
      <c r="AL66" s="28"/>
      <c r="AM66" s="31"/>
      <c r="AN66" s="153"/>
    </row>
    <row r="67" spans="1:40" ht="18" customHeight="1">
      <c r="A67" s="8" t="s">
        <v>64</v>
      </c>
      <c r="B67" s="182" t="s">
        <v>115</v>
      </c>
      <c r="C67" s="184"/>
      <c r="D67" s="36">
        <v>1</v>
      </c>
      <c r="E67" s="37">
        <v>1</v>
      </c>
      <c r="F67" s="38">
        <v>4</v>
      </c>
      <c r="G67" s="33">
        <f>SUM(H67:K67)</f>
        <v>30</v>
      </c>
      <c r="H67" s="25">
        <v>15</v>
      </c>
      <c r="I67" s="25" t="s">
        <v>63</v>
      </c>
      <c r="J67" s="25">
        <v>15</v>
      </c>
      <c r="K67" s="26"/>
      <c r="L67" s="27"/>
      <c r="M67" s="25"/>
      <c r="N67" s="25"/>
      <c r="O67" s="26"/>
      <c r="P67" s="27"/>
      <c r="Q67" s="25"/>
      <c r="R67" s="25"/>
      <c r="S67" s="32"/>
      <c r="T67" s="86">
        <v>15</v>
      </c>
      <c r="U67" s="25" t="s">
        <v>63</v>
      </c>
      <c r="V67" s="25">
        <v>15</v>
      </c>
      <c r="W67" s="32"/>
      <c r="X67" s="33"/>
      <c r="Y67" s="25" t="s">
        <v>63</v>
      </c>
      <c r="Z67" s="25"/>
      <c r="AA67" s="32"/>
      <c r="AB67" s="33"/>
      <c r="AC67" s="25"/>
      <c r="AD67" s="25"/>
      <c r="AE67" s="34"/>
      <c r="AF67" s="33"/>
      <c r="AG67" s="25"/>
      <c r="AH67" s="25"/>
      <c r="AI67" s="34"/>
      <c r="AJ67" s="33"/>
      <c r="AK67" s="25"/>
      <c r="AL67" s="25"/>
      <c r="AM67" s="34"/>
      <c r="AN67" s="153"/>
    </row>
    <row r="68" spans="1:40" ht="18" customHeight="1" thickBot="1">
      <c r="A68" s="8"/>
      <c r="B68" s="41"/>
      <c r="C68" s="42"/>
      <c r="D68" s="43"/>
      <c r="E68" s="44"/>
      <c r="F68" s="45"/>
      <c r="G68" s="46"/>
      <c r="H68" s="47"/>
      <c r="I68" s="47"/>
      <c r="J68" s="47"/>
      <c r="K68" s="48"/>
      <c r="L68" s="46"/>
      <c r="M68" s="44"/>
      <c r="N68" s="44"/>
      <c r="O68" s="49"/>
      <c r="P68" s="46"/>
      <c r="Q68" s="44"/>
      <c r="R68" s="44"/>
      <c r="S68" s="45"/>
      <c r="T68" s="50"/>
      <c r="U68" s="47"/>
      <c r="V68" s="47"/>
      <c r="W68" s="51"/>
      <c r="X68" s="52"/>
      <c r="Y68" s="44"/>
      <c r="Z68" s="44"/>
      <c r="AA68" s="45"/>
      <c r="AB68" s="53"/>
      <c r="AC68" s="47"/>
      <c r="AD68" s="47"/>
      <c r="AE68" s="51"/>
      <c r="AF68" s="53"/>
      <c r="AG68" s="44"/>
      <c r="AH68" s="44"/>
      <c r="AI68" s="45"/>
      <c r="AJ68" s="52"/>
      <c r="AK68" s="44"/>
      <c r="AL68" s="44"/>
      <c r="AM68" s="45"/>
      <c r="AN68" s="153"/>
    </row>
    <row r="69" spans="1:40" ht="13.5" thickTop="1">
      <c r="A69" s="135"/>
      <c r="B69" s="241" t="s">
        <v>71</v>
      </c>
      <c r="C69" s="242"/>
      <c r="D69" s="326">
        <f>SUM(D63:D68)</f>
        <v>4</v>
      </c>
      <c r="E69" s="279">
        <f>SUM(E63:E68)</f>
        <v>6</v>
      </c>
      <c r="F69" s="275">
        <f>SUM(F63:F68)</f>
        <v>30</v>
      </c>
      <c r="G69" s="277">
        <f>SUM(G63:G67)</f>
        <v>255</v>
      </c>
      <c r="H69" s="279">
        <f t="shared" ref="H69:AM69" si="3">SUM(H63:H68)</f>
        <v>105</v>
      </c>
      <c r="I69" s="279">
        <f t="shared" si="3"/>
        <v>45</v>
      </c>
      <c r="J69" s="279">
        <f t="shared" si="3"/>
        <v>105</v>
      </c>
      <c r="K69" s="275">
        <f t="shared" si="3"/>
        <v>0</v>
      </c>
      <c r="L69" s="136">
        <f t="shared" si="3"/>
        <v>30</v>
      </c>
      <c r="M69" s="137">
        <f t="shared" si="3"/>
        <v>30</v>
      </c>
      <c r="N69" s="137">
        <f t="shared" si="3"/>
        <v>30</v>
      </c>
      <c r="O69" s="138">
        <f t="shared" si="3"/>
        <v>0</v>
      </c>
      <c r="P69" s="136">
        <f t="shared" si="3"/>
        <v>60</v>
      </c>
      <c r="Q69" s="137">
        <f t="shared" si="3"/>
        <v>15</v>
      </c>
      <c r="R69" s="137">
        <f t="shared" si="3"/>
        <v>60</v>
      </c>
      <c r="S69" s="139">
        <f t="shared" si="3"/>
        <v>0</v>
      </c>
      <c r="T69" s="136">
        <f t="shared" si="3"/>
        <v>15</v>
      </c>
      <c r="U69" s="137">
        <f t="shared" si="3"/>
        <v>0</v>
      </c>
      <c r="V69" s="137">
        <f t="shared" si="3"/>
        <v>15</v>
      </c>
      <c r="W69" s="139">
        <f t="shared" si="3"/>
        <v>0</v>
      </c>
      <c r="X69" s="140">
        <f t="shared" si="3"/>
        <v>0</v>
      </c>
      <c r="Y69" s="137">
        <f t="shared" si="3"/>
        <v>0</v>
      </c>
      <c r="Z69" s="137">
        <f t="shared" si="3"/>
        <v>0</v>
      </c>
      <c r="AA69" s="139">
        <f t="shared" si="3"/>
        <v>0</v>
      </c>
      <c r="AB69" s="140">
        <f t="shared" si="3"/>
        <v>0</v>
      </c>
      <c r="AC69" s="137">
        <f t="shared" si="3"/>
        <v>0</v>
      </c>
      <c r="AD69" s="137">
        <f t="shared" si="3"/>
        <v>0</v>
      </c>
      <c r="AE69" s="139">
        <f t="shared" si="3"/>
        <v>0</v>
      </c>
      <c r="AF69" s="136">
        <f t="shared" si="3"/>
        <v>0</v>
      </c>
      <c r="AG69" s="137">
        <f t="shared" si="3"/>
        <v>0</v>
      </c>
      <c r="AH69" s="137">
        <f t="shared" si="3"/>
        <v>0</v>
      </c>
      <c r="AI69" s="139">
        <f t="shared" si="3"/>
        <v>0</v>
      </c>
      <c r="AJ69" s="140">
        <f t="shared" si="3"/>
        <v>0</v>
      </c>
      <c r="AK69" s="137">
        <f t="shared" si="3"/>
        <v>0</v>
      </c>
      <c r="AL69" s="137">
        <f t="shared" si="3"/>
        <v>0</v>
      </c>
      <c r="AM69" s="139">
        <f t="shared" si="3"/>
        <v>0</v>
      </c>
      <c r="AN69" s="153"/>
    </row>
    <row r="70" spans="1:40" ht="13.5" thickBot="1">
      <c r="A70" s="141"/>
      <c r="B70" s="243"/>
      <c r="C70" s="244"/>
      <c r="D70" s="327"/>
      <c r="E70" s="280"/>
      <c r="F70" s="276"/>
      <c r="G70" s="278"/>
      <c r="H70" s="280"/>
      <c r="I70" s="280"/>
      <c r="J70" s="280"/>
      <c r="K70" s="276"/>
      <c r="L70" s="201">
        <f>SUM(L69:O69)</f>
        <v>90</v>
      </c>
      <c r="M70" s="202"/>
      <c r="N70" s="202"/>
      <c r="O70" s="203"/>
      <c r="P70" s="201">
        <f>SUM(P69:S69)</f>
        <v>135</v>
      </c>
      <c r="Q70" s="202"/>
      <c r="R70" s="202"/>
      <c r="S70" s="203"/>
      <c r="T70" s="201">
        <f>SUM(T69:W69)</f>
        <v>30</v>
      </c>
      <c r="U70" s="202"/>
      <c r="V70" s="202"/>
      <c r="W70" s="203"/>
      <c r="X70" s="201">
        <f>SUM(X69:AA69)</f>
        <v>0</v>
      </c>
      <c r="Y70" s="202"/>
      <c r="Z70" s="202"/>
      <c r="AA70" s="203"/>
      <c r="AB70" s="201">
        <f>SUM(AB69:AE69)</f>
        <v>0</v>
      </c>
      <c r="AC70" s="202"/>
      <c r="AD70" s="202"/>
      <c r="AE70" s="203"/>
      <c r="AF70" s="201">
        <f>SUM(AF69:AI69)</f>
        <v>0</v>
      </c>
      <c r="AG70" s="202"/>
      <c r="AH70" s="202"/>
      <c r="AI70" s="203"/>
      <c r="AJ70" s="201">
        <f>SUM(AJ69:AM69)</f>
        <v>0</v>
      </c>
      <c r="AK70" s="202"/>
      <c r="AL70" s="202"/>
      <c r="AM70" s="203"/>
      <c r="AN70" s="153">
        <f>SUM(L70:AI70)*15</f>
        <v>3825</v>
      </c>
    </row>
    <row r="71" spans="1:40">
      <c r="A71" s="318" t="s">
        <v>116</v>
      </c>
      <c r="B71" s="319"/>
      <c r="C71" s="320"/>
      <c r="D71" s="321" t="s">
        <v>45</v>
      </c>
      <c r="E71" s="324" t="s">
        <v>46</v>
      </c>
      <c r="F71" s="204" t="s">
        <v>13</v>
      </c>
      <c r="G71" s="328" t="s">
        <v>36</v>
      </c>
      <c r="H71" s="223" t="s">
        <v>47</v>
      </c>
      <c r="I71" s="223" t="s">
        <v>48</v>
      </c>
      <c r="J71" s="223" t="s">
        <v>49</v>
      </c>
      <c r="K71" s="226" t="s">
        <v>50</v>
      </c>
      <c r="L71" s="311" t="s">
        <v>73</v>
      </c>
      <c r="M71" s="312"/>
      <c r="N71" s="312"/>
      <c r="O71" s="313"/>
      <c r="P71" s="311" t="s">
        <v>74</v>
      </c>
      <c r="Q71" s="312"/>
      <c r="R71" s="312"/>
      <c r="S71" s="313"/>
      <c r="T71" s="311" t="s">
        <v>75</v>
      </c>
      <c r="U71" s="312"/>
      <c r="V71" s="312"/>
      <c r="W71" s="313"/>
      <c r="X71" s="311" t="s">
        <v>76</v>
      </c>
      <c r="Y71" s="312"/>
      <c r="Z71" s="312"/>
      <c r="AA71" s="313"/>
      <c r="AB71" s="311" t="s">
        <v>77</v>
      </c>
      <c r="AC71" s="312"/>
      <c r="AD71" s="312"/>
      <c r="AE71" s="313"/>
      <c r="AF71" s="311" t="s">
        <v>78</v>
      </c>
      <c r="AG71" s="312"/>
      <c r="AH71" s="312"/>
      <c r="AI71" s="313"/>
      <c r="AJ71" s="311" t="s">
        <v>79</v>
      </c>
      <c r="AK71" s="312"/>
      <c r="AL71" s="312"/>
      <c r="AM71" s="313"/>
      <c r="AN71" s="153"/>
    </row>
    <row r="72" spans="1:40">
      <c r="A72" s="318"/>
      <c r="B72" s="319"/>
      <c r="C72" s="320"/>
      <c r="D72" s="322"/>
      <c r="E72" s="324"/>
      <c r="F72" s="325"/>
      <c r="G72" s="328"/>
      <c r="H72" s="223"/>
      <c r="I72" s="223"/>
      <c r="J72" s="223"/>
      <c r="K72" s="226"/>
      <c r="L72" s="206" t="s">
        <v>47</v>
      </c>
      <c r="M72" s="210" t="s">
        <v>48</v>
      </c>
      <c r="N72" s="208" t="s">
        <v>52</v>
      </c>
      <c r="O72" s="204" t="s">
        <v>50</v>
      </c>
      <c r="P72" s="206" t="s">
        <v>47</v>
      </c>
      <c r="Q72" s="210" t="s">
        <v>48</v>
      </c>
      <c r="R72" s="208" t="s">
        <v>52</v>
      </c>
      <c r="S72" s="204" t="s">
        <v>50</v>
      </c>
      <c r="T72" s="206" t="s">
        <v>47</v>
      </c>
      <c r="U72" s="210" t="s">
        <v>48</v>
      </c>
      <c r="V72" s="208" t="s">
        <v>52</v>
      </c>
      <c r="W72" s="204" t="s">
        <v>50</v>
      </c>
      <c r="X72" s="206" t="s">
        <v>47</v>
      </c>
      <c r="Y72" s="210" t="s">
        <v>48</v>
      </c>
      <c r="Z72" s="208" t="s">
        <v>52</v>
      </c>
      <c r="AA72" s="204" t="s">
        <v>50</v>
      </c>
      <c r="AB72" s="206" t="s">
        <v>47</v>
      </c>
      <c r="AC72" s="210" t="s">
        <v>48</v>
      </c>
      <c r="AD72" s="208" t="s">
        <v>52</v>
      </c>
      <c r="AE72" s="204" t="s">
        <v>50</v>
      </c>
      <c r="AF72" s="206" t="s">
        <v>47</v>
      </c>
      <c r="AG72" s="210" t="s">
        <v>48</v>
      </c>
      <c r="AH72" s="208" t="s">
        <v>52</v>
      </c>
      <c r="AI72" s="204" t="s">
        <v>50</v>
      </c>
      <c r="AJ72" s="206" t="s">
        <v>47</v>
      </c>
      <c r="AK72" s="210" t="s">
        <v>48</v>
      </c>
      <c r="AL72" s="208" t="s">
        <v>52</v>
      </c>
      <c r="AM72" s="204" t="s">
        <v>50</v>
      </c>
      <c r="AN72" s="153"/>
    </row>
    <row r="73" spans="1:40" ht="16.149999999999999" customHeight="1" thickBot="1">
      <c r="A73" s="318"/>
      <c r="B73" s="319"/>
      <c r="C73" s="320"/>
      <c r="D73" s="323"/>
      <c r="E73" s="209"/>
      <c r="F73" s="205"/>
      <c r="G73" s="207"/>
      <c r="H73" s="224"/>
      <c r="I73" s="224"/>
      <c r="J73" s="224"/>
      <c r="K73" s="227"/>
      <c r="L73" s="207"/>
      <c r="M73" s="211"/>
      <c r="N73" s="209"/>
      <c r="O73" s="205"/>
      <c r="P73" s="207"/>
      <c r="Q73" s="211"/>
      <c r="R73" s="209"/>
      <c r="S73" s="205"/>
      <c r="T73" s="207"/>
      <c r="U73" s="211"/>
      <c r="V73" s="209"/>
      <c r="W73" s="205"/>
      <c r="X73" s="207"/>
      <c r="Y73" s="211"/>
      <c r="Z73" s="209"/>
      <c r="AA73" s="205"/>
      <c r="AB73" s="207"/>
      <c r="AC73" s="211"/>
      <c r="AD73" s="209"/>
      <c r="AE73" s="205"/>
      <c r="AF73" s="207"/>
      <c r="AG73" s="211"/>
      <c r="AH73" s="209"/>
      <c r="AI73" s="205"/>
      <c r="AJ73" s="207"/>
      <c r="AK73" s="211"/>
      <c r="AL73" s="209"/>
      <c r="AM73" s="205"/>
      <c r="AN73" s="153"/>
    </row>
    <row r="74" spans="1:40" ht="12.75" customHeight="1">
      <c r="A74" s="318"/>
      <c r="B74" s="319"/>
      <c r="C74" s="320"/>
      <c r="D74" s="309">
        <f t="shared" ref="D74:J74" si="4">SUM(D29+D69)</f>
        <v>4</v>
      </c>
      <c r="E74" s="309">
        <f t="shared" si="4"/>
        <v>17</v>
      </c>
      <c r="F74" s="309">
        <f t="shared" si="4"/>
        <v>42</v>
      </c>
      <c r="G74" s="309">
        <f t="shared" si="4"/>
        <v>526</v>
      </c>
      <c r="H74" s="309">
        <f t="shared" si="4"/>
        <v>181</v>
      </c>
      <c r="I74" s="309">
        <f t="shared" si="4"/>
        <v>105</v>
      </c>
      <c r="J74" s="309">
        <f t="shared" si="4"/>
        <v>240</v>
      </c>
      <c r="K74" s="314">
        <f>SUM(K69)</f>
        <v>0</v>
      </c>
      <c r="L74" s="54">
        <v>5</v>
      </c>
      <c r="M74" s="55">
        <v>2</v>
      </c>
      <c r="N74" s="55">
        <v>3</v>
      </c>
      <c r="O74" s="56">
        <f>SUM(O69)</f>
        <v>0</v>
      </c>
      <c r="P74" s="54">
        <v>5</v>
      </c>
      <c r="Q74" s="55">
        <v>1</v>
      </c>
      <c r="R74" s="55">
        <v>4</v>
      </c>
      <c r="S74" s="57">
        <f>SUM(S69)</f>
        <v>0</v>
      </c>
      <c r="T74" s="58">
        <f>SUM(T69)</f>
        <v>15</v>
      </c>
      <c r="U74" s="55">
        <v>2</v>
      </c>
      <c r="V74" s="55">
        <v>3</v>
      </c>
      <c r="W74" s="56">
        <f>SUM(W69)</f>
        <v>0</v>
      </c>
      <c r="X74" s="54">
        <f>SUM(X69)</f>
        <v>0</v>
      </c>
      <c r="Y74" s="55">
        <v>2</v>
      </c>
      <c r="Z74" s="55">
        <v>2</v>
      </c>
      <c r="AA74" s="57">
        <f>SUM(AA69)</f>
        <v>0</v>
      </c>
      <c r="AB74" s="58">
        <f>SUM(AB69)</f>
        <v>0</v>
      </c>
      <c r="AC74" s="55">
        <f>SUM(AC69)</f>
        <v>0</v>
      </c>
      <c r="AD74" s="55">
        <v>2</v>
      </c>
      <c r="AE74" s="56">
        <f>SUM(AE69)</f>
        <v>0</v>
      </c>
      <c r="AF74" s="54">
        <v>2</v>
      </c>
      <c r="AG74" s="55">
        <f>SUM(AG69)</f>
        <v>0</v>
      </c>
      <c r="AH74" s="55">
        <v>2</v>
      </c>
      <c r="AI74" s="57">
        <f>SUM(AI69)</f>
        <v>0</v>
      </c>
      <c r="AJ74" s="58">
        <v>0</v>
      </c>
      <c r="AK74" s="55">
        <f>SUM(AK69)</f>
        <v>0</v>
      </c>
      <c r="AL74" s="55">
        <f>SUM(AL69)</f>
        <v>0</v>
      </c>
      <c r="AM74" s="57">
        <f>SUM(AM69)</f>
        <v>0</v>
      </c>
      <c r="AN74" s="153"/>
    </row>
    <row r="75" spans="1:40" ht="13.5" customHeight="1" thickBot="1">
      <c r="A75" s="318"/>
      <c r="B75" s="319"/>
      <c r="C75" s="320"/>
      <c r="D75" s="310"/>
      <c r="E75" s="310"/>
      <c r="F75" s="310"/>
      <c r="G75" s="310"/>
      <c r="H75" s="310"/>
      <c r="I75" s="310"/>
      <c r="J75" s="310"/>
      <c r="K75" s="315"/>
      <c r="L75" s="252">
        <f>SUM(L74:O74)</f>
        <v>10</v>
      </c>
      <c r="M75" s="253"/>
      <c r="N75" s="253"/>
      <c r="O75" s="254"/>
      <c r="P75" s="252">
        <f>SUM(P74:S74)</f>
        <v>10</v>
      </c>
      <c r="Q75" s="253"/>
      <c r="R75" s="253"/>
      <c r="S75" s="254"/>
      <c r="T75" s="252">
        <f>SUM(T74:W74)</f>
        <v>20</v>
      </c>
      <c r="U75" s="253"/>
      <c r="V75" s="253"/>
      <c r="W75" s="254"/>
      <c r="X75" s="252">
        <f>SUM(X74:AA74)</f>
        <v>4</v>
      </c>
      <c r="Y75" s="253"/>
      <c r="Z75" s="253"/>
      <c r="AA75" s="254"/>
      <c r="AB75" s="252">
        <f>SUM(AB74:AE74)</f>
        <v>2</v>
      </c>
      <c r="AC75" s="253"/>
      <c r="AD75" s="253"/>
      <c r="AE75" s="254"/>
      <c r="AF75" s="252">
        <f>SUM(AF74:AI74)</f>
        <v>4</v>
      </c>
      <c r="AG75" s="253"/>
      <c r="AH75" s="253"/>
      <c r="AI75" s="254"/>
      <c r="AJ75" s="252">
        <v>0</v>
      </c>
      <c r="AK75" s="253"/>
      <c r="AL75" s="253"/>
      <c r="AM75" s="254"/>
      <c r="AN75" s="153">
        <f>SUM(L75:AI75)*15+10</f>
        <v>760</v>
      </c>
    </row>
    <row r="76" spans="1:40">
      <c r="A76" s="318"/>
      <c r="B76" s="319"/>
      <c r="C76" s="320"/>
      <c r="D76" s="299" t="s">
        <v>80</v>
      </c>
      <c r="E76" s="271"/>
      <c r="F76" s="300"/>
      <c r="G76" s="307" t="s">
        <v>81</v>
      </c>
      <c r="H76" s="282"/>
      <c r="I76" s="282"/>
      <c r="J76" s="282"/>
      <c r="K76" s="308"/>
      <c r="L76" s="249">
        <v>1</v>
      </c>
      <c r="M76" s="250"/>
      <c r="N76" s="250"/>
      <c r="O76" s="251"/>
      <c r="P76" s="249">
        <v>2</v>
      </c>
      <c r="Q76" s="250"/>
      <c r="R76" s="250"/>
      <c r="S76" s="251"/>
      <c r="T76" s="249">
        <v>1</v>
      </c>
      <c r="U76" s="250"/>
      <c r="V76" s="250"/>
      <c r="W76" s="251"/>
      <c r="X76" s="249">
        <v>0</v>
      </c>
      <c r="Y76" s="250"/>
      <c r="Z76" s="250"/>
      <c r="AA76" s="251"/>
      <c r="AB76" s="249">
        <v>0</v>
      </c>
      <c r="AC76" s="250"/>
      <c r="AD76" s="250"/>
      <c r="AE76" s="251"/>
      <c r="AF76" s="249">
        <v>0</v>
      </c>
      <c r="AG76" s="250"/>
      <c r="AH76" s="250"/>
      <c r="AI76" s="251"/>
      <c r="AJ76" s="249">
        <v>0</v>
      </c>
      <c r="AK76" s="250"/>
      <c r="AL76" s="250"/>
      <c r="AM76" s="251"/>
      <c r="AN76" s="153">
        <f>SUM(L76:AM76)</f>
        <v>4</v>
      </c>
    </row>
    <row r="77" spans="1:40">
      <c r="A77" s="318"/>
      <c r="B77" s="319"/>
      <c r="C77" s="320"/>
      <c r="D77" s="301"/>
      <c r="E77" s="302"/>
      <c r="F77" s="303"/>
      <c r="G77" s="296" t="s">
        <v>82</v>
      </c>
      <c r="H77" s="297"/>
      <c r="I77" s="297"/>
      <c r="J77" s="297"/>
      <c r="K77" s="298"/>
      <c r="L77" s="292">
        <v>5</v>
      </c>
      <c r="M77" s="293"/>
      <c r="N77" s="293"/>
      <c r="O77" s="294"/>
      <c r="P77" s="292">
        <v>4</v>
      </c>
      <c r="Q77" s="293"/>
      <c r="R77" s="293"/>
      <c r="S77" s="294"/>
      <c r="T77" s="292">
        <v>3</v>
      </c>
      <c r="U77" s="293"/>
      <c r="V77" s="293"/>
      <c r="W77" s="294"/>
      <c r="X77" s="292">
        <v>2</v>
      </c>
      <c r="Y77" s="293"/>
      <c r="Z77" s="293"/>
      <c r="AA77" s="294"/>
      <c r="AB77" s="292">
        <v>1</v>
      </c>
      <c r="AC77" s="293"/>
      <c r="AD77" s="293"/>
      <c r="AE77" s="294"/>
      <c r="AF77" s="292">
        <v>2</v>
      </c>
      <c r="AG77" s="293"/>
      <c r="AH77" s="293"/>
      <c r="AI77" s="294"/>
      <c r="AJ77" s="292">
        <v>1</v>
      </c>
      <c r="AK77" s="293"/>
      <c r="AL77" s="293"/>
      <c r="AM77" s="294"/>
      <c r="AN77" s="153">
        <f>SUM(L77:AM77)</f>
        <v>18</v>
      </c>
    </row>
    <row r="78" spans="1:40" ht="13.5" thickBot="1">
      <c r="A78" s="318"/>
      <c r="B78" s="319"/>
      <c r="C78" s="320"/>
      <c r="D78" s="304"/>
      <c r="E78" s="305"/>
      <c r="F78" s="306"/>
      <c r="G78" s="296" t="s">
        <v>13</v>
      </c>
      <c r="H78" s="297"/>
      <c r="I78" s="297"/>
      <c r="J78" s="297"/>
      <c r="K78" s="298"/>
      <c r="L78" s="222">
        <v>16</v>
      </c>
      <c r="M78" s="222"/>
      <c r="N78" s="222"/>
      <c r="O78" s="222"/>
      <c r="P78" s="222">
        <v>17</v>
      </c>
      <c r="Q78" s="222"/>
      <c r="R78" s="222"/>
      <c r="S78" s="222"/>
      <c r="T78" s="295">
        <v>5</v>
      </c>
      <c r="U78" s="295"/>
      <c r="V78" s="295"/>
      <c r="W78" s="295"/>
      <c r="X78" s="222">
        <v>1</v>
      </c>
      <c r="Y78" s="222"/>
      <c r="Z78" s="222"/>
      <c r="AA78" s="222"/>
      <c r="AB78" s="222">
        <v>1</v>
      </c>
      <c r="AC78" s="222"/>
      <c r="AD78" s="222"/>
      <c r="AE78" s="222"/>
      <c r="AF78" s="222">
        <v>1</v>
      </c>
      <c r="AG78" s="222"/>
      <c r="AH78" s="222"/>
      <c r="AI78" s="222"/>
      <c r="AJ78" s="222">
        <v>1</v>
      </c>
      <c r="AK78" s="222"/>
      <c r="AL78" s="222"/>
      <c r="AM78" s="222"/>
      <c r="AN78" s="153">
        <f>SUM(L78:AM78)</f>
        <v>42</v>
      </c>
    </row>
    <row r="79" spans="1:40">
      <c r="A79" s="142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70"/>
      <c r="V79" s="143"/>
      <c r="W79" s="143"/>
      <c r="X79" s="143"/>
      <c r="Y79" s="143"/>
      <c r="Z79" s="170"/>
      <c r="AA79" s="171"/>
      <c r="AB79" s="144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5"/>
      <c r="AN79" s="153"/>
    </row>
    <row r="80" spans="1:40" ht="18" customHeight="1">
      <c r="A80" s="59" t="s">
        <v>83</v>
      </c>
      <c r="B80" s="60"/>
      <c r="C80" s="60"/>
      <c r="D80" s="60"/>
      <c r="E80" s="60"/>
      <c r="F80" s="60"/>
      <c r="G80" s="60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  <c r="AA80" s="173"/>
      <c r="AB80" s="353" t="s">
        <v>188</v>
      </c>
      <c r="AC80" s="238"/>
      <c r="AD80" s="238"/>
      <c r="AE80" s="238"/>
      <c r="AF80" s="238"/>
      <c r="AG80" s="238"/>
      <c r="AH80" s="238"/>
      <c r="AI80" s="238"/>
      <c r="AJ80" s="238"/>
      <c r="AK80" s="238"/>
      <c r="AL80" s="238"/>
      <c r="AM80" s="239"/>
      <c r="AN80" s="153"/>
    </row>
    <row r="81" spans="1:39" ht="15.75">
      <c r="A81" s="61"/>
      <c r="B81" s="114" t="s">
        <v>86</v>
      </c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60"/>
      <c r="Y81" s="60"/>
      <c r="Z81" s="172"/>
      <c r="AA81" s="173"/>
      <c r="AB81" s="62"/>
      <c r="AC81" s="60"/>
      <c r="AD81" s="63"/>
      <c r="AE81" s="63"/>
      <c r="AF81" s="172"/>
      <c r="AG81" s="172"/>
      <c r="AH81" s="172"/>
      <c r="AI81" s="172"/>
      <c r="AJ81" s="172"/>
      <c r="AK81" s="130"/>
      <c r="AL81" s="130"/>
      <c r="AM81" s="147"/>
    </row>
    <row r="82" spans="1:39" ht="15.75">
      <c r="A82" s="61"/>
      <c r="B82" s="119" t="s">
        <v>87</v>
      </c>
      <c r="C82" s="119"/>
      <c r="D82" s="119"/>
      <c r="E82" s="119"/>
      <c r="F82" s="119"/>
      <c r="G82" s="119"/>
      <c r="H82" s="119"/>
      <c r="I82" s="119"/>
      <c r="J82" s="119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72"/>
      <c r="Y82" s="172"/>
      <c r="Z82" s="172"/>
      <c r="AA82" s="173"/>
      <c r="AB82" s="146"/>
      <c r="AC82" s="64" t="s">
        <v>88</v>
      </c>
      <c r="AD82" s="65"/>
      <c r="AE82" s="65"/>
      <c r="AF82" s="66"/>
      <c r="AG82" s="148"/>
      <c r="AH82" s="172"/>
      <c r="AI82" s="172"/>
      <c r="AJ82" s="148"/>
      <c r="AK82" s="148"/>
      <c r="AL82" s="148"/>
      <c r="AM82" s="173"/>
    </row>
    <row r="83" spans="1:39" ht="15.75">
      <c r="A83" s="61"/>
      <c r="B83" s="114" t="s">
        <v>117</v>
      </c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72"/>
      <c r="Y83" s="172"/>
      <c r="Z83" s="172"/>
      <c r="AA83" s="173"/>
      <c r="AB83" s="146"/>
      <c r="AC83" s="66" t="s">
        <v>90</v>
      </c>
      <c r="AD83" s="66" t="s">
        <v>91</v>
      </c>
      <c r="AE83" s="60"/>
      <c r="AF83" s="63"/>
      <c r="AG83" s="172"/>
      <c r="AH83" s="172"/>
      <c r="AI83" s="172"/>
      <c r="AJ83" s="172"/>
      <c r="AK83" s="172"/>
      <c r="AL83" s="172"/>
      <c r="AM83" s="149"/>
    </row>
    <row r="84" spans="1:39" ht="15.75">
      <c r="A84" s="61"/>
      <c r="B84" s="114" t="s">
        <v>92</v>
      </c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72"/>
      <c r="Y84" s="172"/>
      <c r="Z84" s="172"/>
      <c r="AA84" s="173"/>
      <c r="AB84" s="146"/>
      <c r="AC84" s="65" t="s">
        <v>93</v>
      </c>
      <c r="AD84" s="65" t="s">
        <v>94</v>
      </c>
      <c r="AE84" s="67"/>
      <c r="AF84" s="67"/>
      <c r="AG84" s="172"/>
      <c r="AH84" s="172"/>
      <c r="AI84" s="172"/>
      <c r="AJ84" s="172"/>
      <c r="AK84" s="172"/>
      <c r="AL84" s="172"/>
      <c r="AM84" s="173"/>
    </row>
    <row r="85" spans="1:39" ht="15.75">
      <c r="A85" s="61"/>
      <c r="B85" s="114" t="s">
        <v>95</v>
      </c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72"/>
      <c r="Y85" s="172"/>
      <c r="Z85" s="172"/>
      <c r="AA85" s="173"/>
      <c r="AB85" s="146"/>
      <c r="AC85" s="66" t="s">
        <v>49</v>
      </c>
      <c r="AD85" s="104" t="s">
        <v>96</v>
      </c>
      <c r="AE85" s="60"/>
      <c r="AF85" s="60"/>
      <c r="AG85" s="172"/>
      <c r="AH85" s="172"/>
      <c r="AI85" s="172"/>
      <c r="AJ85" s="172"/>
      <c r="AK85" s="172"/>
      <c r="AL85" s="172"/>
      <c r="AM85" s="173"/>
    </row>
    <row r="86" spans="1:39" ht="15.75">
      <c r="A86" s="61"/>
      <c r="B86" s="115" t="s">
        <v>97</v>
      </c>
      <c r="C86" s="114"/>
      <c r="D86" s="114"/>
      <c r="E86" s="114"/>
      <c r="F86" s="114"/>
      <c r="G86" s="114"/>
      <c r="H86" s="114"/>
      <c r="I86" s="114"/>
      <c r="J86" s="114"/>
      <c r="K86" s="3"/>
      <c r="L86" s="3"/>
      <c r="M86" s="3"/>
      <c r="N86" s="3"/>
      <c r="O86" s="3"/>
      <c r="P86" s="3"/>
      <c r="Q86" s="60"/>
      <c r="R86" s="60"/>
      <c r="S86" s="60"/>
      <c r="T86" s="63"/>
      <c r="U86" s="63"/>
      <c r="V86" s="63"/>
      <c r="W86" s="63"/>
      <c r="X86" s="172"/>
      <c r="Y86" s="172"/>
      <c r="Z86" s="172"/>
      <c r="AA86" s="173"/>
      <c r="AB86" s="146"/>
      <c r="AC86" s="119" t="s">
        <v>98</v>
      </c>
      <c r="AD86" s="104" t="s">
        <v>99</v>
      </c>
      <c r="AE86" s="60"/>
      <c r="AF86" s="60"/>
      <c r="AG86" s="172"/>
      <c r="AH86" s="172"/>
      <c r="AI86" s="119"/>
      <c r="AJ86" s="119"/>
      <c r="AK86" s="119"/>
      <c r="AL86" s="119"/>
      <c r="AM86" s="119"/>
    </row>
    <row r="87" spans="1:39" ht="15.75">
      <c r="A87" s="61"/>
      <c r="B87" s="119" t="s">
        <v>100</v>
      </c>
      <c r="C87" s="3"/>
      <c r="D87" s="3"/>
      <c r="E87" s="3"/>
      <c r="F87" s="3"/>
      <c r="G87" s="3"/>
      <c r="H87" s="3"/>
      <c r="I87" s="3"/>
      <c r="J87" s="3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72"/>
      <c r="Y87" s="172"/>
      <c r="Z87" s="172"/>
      <c r="AA87" s="173"/>
      <c r="AB87" s="146"/>
      <c r="AC87" s="66" t="s">
        <v>101</v>
      </c>
      <c r="AD87" s="66" t="s">
        <v>102</v>
      </c>
      <c r="AE87" s="60"/>
      <c r="AF87" s="63"/>
      <c r="AG87" s="172"/>
      <c r="AH87" s="172"/>
      <c r="AI87" s="172"/>
      <c r="AJ87" s="172"/>
      <c r="AK87" s="172"/>
      <c r="AL87" s="172"/>
      <c r="AM87" s="173"/>
    </row>
    <row r="88" spans="1:39" ht="15.75">
      <c r="A88" s="61"/>
      <c r="B88" s="115" t="s">
        <v>103</v>
      </c>
      <c r="C88" s="114"/>
      <c r="D88" s="114"/>
      <c r="E88" s="114"/>
      <c r="F88" s="114"/>
      <c r="G88" s="114"/>
      <c r="H88" s="114"/>
      <c r="I88" s="114"/>
      <c r="J88" s="114"/>
      <c r="K88" s="3"/>
      <c r="L88" s="3"/>
      <c r="M88" s="3"/>
      <c r="N88" s="3"/>
      <c r="O88" s="3"/>
      <c r="P88" s="3"/>
      <c r="Q88" s="60"/>
      <c r="R88" s="60"/>
      <c r="S88" s="60"/>
      <c r="T88" s="63"/>
      <c r="U88" s="63"/>
      <c r="V88" s="63"/>
      <c r="W88" s="63"/>
      <c r="X88" s="172"/>
      <c r="Y88" s="172"/>
      <c r="Z88" s="172"/>
      <c r="AA88" s="173"/>
      <c r="AB88" s="146"/>
      <c r="AC88" s="65" t="s">
        <v>104</v>
      </c>
      <c r="AD88" s="65" t="s">
        <v>105</v>
      </c>
      <c r="AE88" s="60"/>
      <c r="AF88" s="63"/>
      <c r="AG88" s="172"/>
      <c r="AH88" s="172"/>
      <c r="AI88" s="172"/>
      <c r="AJ88" s="172"/>
      <c r="AK88" s="172"/>
      <c r="AL88" s="172"/>
      <c r="AM88" s="173"/>
    </row>
    <row r="89" spans="1:39" ht="15.75">
      <c r="A89" s="61"/>
      <c r="B89" s="119"/>
      <c r="C89" s="119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60"/>
      <c r="R89" s="60"/>
      <c r="S89" s="60"/>
      <c r="T89" s="63"/>
      <c r="U89" s="63"/>
      <c r="V89" s="63"/>
      <c r="W89" s="63"/>
      <c r="X89" s="172"/>
      <c r="Y89" s="172"/>
      <c r="Z89" s="172"/>
      <c r="AA89" s="173"/>
      <c r="AB89" s="146"/>
      <c r="AC89" s="68"/>
      <c r="AD89" s="65" t="s">
        <v>106</v>
      </c>
      <c r="AE89" s="119"/>
      <c r="AF89" s="63"/>
      <c r="AG89" s="172"/>
      <c r="AH89" s="172"/>
      <c r="AI89" s="172"/>
      <c r="AJ89" s="172"/>
      <c r="AK89" s="172"/>
      <c r="AL89" s="172"/>
      <c r="AM89" s="173"/>
    </row>
    <row r="90" spans="1:39" ht="15" thickBot="1">
      <c r="A90" s="150"/>
      <c r="B90" s="70"/>
      <c r="C90" s="70"/>
      <c r="D90" s="70"/>
      <c r="E90" s="71"/>
      <c r="F90" s="71"/>
      <c r="G90" s="71"/>
      <c r="H90" s="71"/>
      <c r="I90" s="71"/>
      <c r="J90" s="71"/>
      <c r="K90" s="70"/>
      <c r="L90" s="70"/>
      <c r="M90" s="70"/>
      <c r="N90" s="70"/>
      <c r="O90" s="70"/>
      <c r="P90" s="70"/>
      <c r="Q90" s="70"/>
      <c r="R90" s="70"/>
      <c r="S90" s="70"/>
      <c r="T90" s="72"/>
      <c r="U90" s="151"/>
      <c r="V90" s="151"/>
      <c r="W90" s="151"/>
      <c r="X90" s="151"/>
      <c r="Y90" s="151"/>
      <c r="Z90" s="151"/>
      <c r="AA90" s="152"/>
      <c r="AB90" s="245" t="s">
        <v>118</v>
      </c>
      <c r="AC90" s="246"/>
      <c r="AD90" s="247"/>
      <c r="AE90" s="247"/>
      <c r="AF90" s="247"/>
      <c r="AG90" s="247"/>
      <c r="AH90" s="247"/>
      <c r="AI90" s="247"/>
      <c r="AJ90" s="247"/>
      <c r="AK90" s="247"/>
      <c r="AL90" s="247"/>
      <c r="AM90" s="248"/>
    </row>
    <row r="91" spans="1:39" ht="25.15" customHeight="1">
      <c r="A91" s="259"/>
      <c r="B91" s="260"/>
      <c r="C91" s="261"/>
      <c r="D91" s="262" t="s">
        <v>18</v>
      </c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63"/>
      <c r="Q91" s="263"/>
      <c r="R91" s="263"/>
      <c r="S91" s="263"/>
      <c r="T91" s="263"/>
      <c r="U91" s="263"/>
      <c r="V91" s="263"/>
      <c r="W91" s="263"/>
      <c r="X91" s="264"/>
      <c r="Y91" s="264"/>
      <c r="Z91" s="264"/>
      <c r="AA91" s="265"/>
      <c r="AB91" s="270"/>
      <c r="AC91" s="271"/>
      <c r="AD91" s="271"/>
      <c r="AE91" s="271"/>
      <c r="AF91" s="271"/>
      <c r="AG91" s="271"/>
      <c r="AH91" s="271"/>
      <c r="AI91" s="271"/>
      <c r="AJ91" s="271"/>
      <c r="AK91" s="271"/>
      <c r="AL91" s="271"/>
      <c r="AM91" s="272"/>
    </row>
    <row r="92" spans="1:39" ht="25.15" customHeight="1">
      <c r="A92" s="255" t="s">
        <v>19</v>
      </c>
      <c r="B92" s="256"/>
      <c r="C92" s="257"/>
      <c r="D92" s="266"/>
      <c r="E92" s="267"/>
      <c r="F92" s="267"/>
      <c r="G92" s="267"/>
      <c r="H92" s="267"/>
      <c r="I92" s="267"/>
      <c r="J92" s="267"/>
      <c r="K92" s="267"/>
      <c r="L92" s="267"/>
      <c r="M92" s="267"/>
      <c r="N92" s="267"/>
      <c r="O92" s="267"/>
      <c r="P92" s="267"/>
      <c r="Q92" s="267"/>
      <c r="R92" s="267"/>
      <c r="S92" s="267"/>
      <c r="T92" s="267"/>
      <c r="U92" s="267"/>
      <c r="V92" s="267"/>
      <c r="W92" s="267"/>
      <c r="X92" s="268"/>
      <c r="Y92" s="268"/>
      <c r="Z92" s="268"/>
      <c r="AA92" s="269"/>
      <c r="AB92" s="255"/>
      <c r="AC92" s="302"/>
      <c r="AD92" s="302"/>
      <c r="AE92" s="302"/>
      <c r="AF92" s="302"/>
      <c r="AG92" s="302"/>
      <c r="AH92" s="302"/>
      <c r="AI92" s="302"/>
      <c r="AJ92" s="302"/>
      <c r="AK92" s="302"/>
      <c r="AL92" s="302"/>
      <c r="AM92" s="336"/>
    </row>
    <row r="93" spans="1:39" ht="18" customHeight="1">
      <c r="A93" s="255"/>
      <c r="B93" s="256"/>
      <c r="C93" s="257"/>
      <c r="D93" s="2" t="s">
        <v>20</v>
      </c>
      <c r="E93" s="179"/>
      <c r="F93" s="179"/>
      <c r="G93" s="179"/>
      <c r="H93" s="179"/>
      <c r="I93" s="105" t="s">
        <v>21</v>
      </c>
      <c r="J93" s="3"/>
      <c r="K93" s="179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2"/>
      <c r="W93" s="2"/>
      <c r="X93" s="3"/>
      <c r="Y93" s="2"/>
      <c r="Z93" s="2"/>
      <c r="AA93" s="2"/>
      <c r="AB93" s="219"/>
      <c r="AC93" s="220"/>
      <c r="AD93" s="220"/>
      <c r="AE93" s="220"/>
      <c r="AF93" s="220"/>
      <c r="AG93" s="220"/>
      <c r="AH93" s="220"/>
      <c r="AI93" s="220"/>
      <c r="AJ93" s="220"/>
      <c r="AK93" s="220"/>
      <c r="AL93" s="220"/>
      <c r="AM93" s="221"/>
    </row>
    <row r="94" spans="1:39" ht="18" customHeight="1">
      <c r="A94" s="178"/>
      <c r="B94" s="166"/>
      <c r="C94" s="180"/>
      <c r="D94" s="2" t="s">
        <v>5</v>
      </c>
      <c r="E94" s="179"/>
      <c r="F94" s="179"/>
      <c r="G94" s="179"/>
      <c r="H94" s="179"/>
      <c r="I94" s="105" t="s">
        <v>22</v>
      </c>
      <c r="J94" s="3"/>
      <c r="K94" s="179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2"/>
      <c r="W94" s="2"/>
      <c r="X94" s="3"/>
      <c r="Y94" s="2"/>
      <c r="Z94" s="2"/>
      <c r="AA94" s="2"/>
      <c r="AB94" s="174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6"/>
    </row>
    <row r="95" spans="1:39" ht="18" customHeight="1">
      <c r="A95" s="258" t="s">
        <v>23</v>
      </c>
      <c r="B95" s="256"/>
      <c r="C95" s="257"/>
      <c r="D95" s="2" t="s">
        <v>7</v>
      </c>
      <c r="E95" s="179"/>
      <c r="F95" s="179"/>
      <c r="G95" s="2"/>
      <c r="H95" s="2"/>
      <c r="I95" s="105" t="s">
        <v>8</v>
      </c>
      <c r="J95" s="3"/>
      <c r="K95" s="105"/>
      <c r="L95" s="105"/>
      <c r="M95" s="130"/>
      <c r="N95" s="179"/>
      <c r="O95" s="105"/>
      <c r="P95" s="105"/>
      <c r="Q95" s="105"/>
      <c r="R95" s="105"/>
      <c r="S95" s="105"/>
      <c r="T95" s="105"/>
      <c r="U95" s="105"/>
      <c r="V95" s="2"/>
      <c r="W95" s="2"/>
      <c r="X95" s="3"/>
      <c r="Y95" s="175"/>
      <c r="Z95" s="175"/>
      <c r="AA95" s="175"/>
      <c r="AB95" s="219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1"/>
    </row>
    <row r="96" spans="1:39" ht="18" customHeight="1">
      <c r="A96" s="219" t="s">
        <v>25</v>
      </c>
      <c r="B96" s="220"/>
      <c r="C96" s="240"/>
      <c r="D96" s="2" t="s">
        <v>1</v>
      </c>
      <c r="E96" s="2"/>
      <c r="F96" s="2"/>
      <c r="G96" s="2"/>
      <c r="H96" s="2"/>
      <c r="I96" s="105" t="s">
        <v>2</v>
      </c>
      <c r="J96" s="3"/>
      <c r="K96" s="105"/>
      <c r="L96" s="105"/>
      <c r="M96" s="105"/>
      <c r="N96" s="179"/>
      <c r="O96" s="105"/>
      <c r="P96" s="105"/>
      <c r="Q96" s="105"/>
      <c r="R96" s="105"/>
      <c r="S96" s="105"/>
      <c r="T96" s="105"/>
      <c r="U96" s="105"/>
      <c r="V96" s="2"/>
      <c r="W96" s="2"/>
      <c r="X96" s="3"/>
      <c r="Y96" s="175"/>
      <c r="Z96" s="175"/>
      <c r="AA96" s="175"/>
      <c r="AB96" s="219"/>
      <c r="AC96" s="220"/>
      <c r="AD96" s="220"/>
      <c r="AE96" s="220"/>
      <c r="AF96" s="220"/>
      <c r="AG96" s="220"/>
      <c r="AH96" s="220"/>
      <c r="AI96" s="220"/>
      <c r="AJ96" s="220"/>
      <c r="AK96" s="220"/>
      <c r="AL96" s="220"/>
      <c r="AM96" s="221"/>
    </row>
    <row r="97" spans="1:39" ht="18" customHeight="1">
      <c r="A97" s="258" t="s">
        <v>27</v>
      </c>
      <c r="B97" s="256"/>
      <c r="C97" s="257"/>
      <c r="D97" s="4" t="s">
        <v>28</v>
      </c>
      <c r="E97" s="2"/>
      <c r="F97" s="2"/>
      <c r="G97" s="2"/>
      <c r="H97" s="2"/>
      <c r="I97" s="105" t="s">
        <v>30</v>
      </c>
      <c r="J97" s="3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2"/>
      <c r="W97" s="2"/>
      <c r="X97" s="3"/>
      <c r="Y97" s="2"/>
      <c r="Z97" s="2"/>
      <c r="AA97" s="2"/>
      <c r="AB97" s="219" t="s">
        <v>24</v>
      </c>
      <c r="AC97" s="220"/>
      <c r="AD97" s="220"/>
      <c r="AE97" s="220"/>
      <c r="AF97" s="220"/>
      <c r="AG97" s="220"/>
      <c r="AH97" s="220"/>
      <c r="AI97" s="220"/>
      <c r="AJ97" s="220"/>
      <c r="AK97" s="220"/>
      <c r="AL97" s="220"/>
      <c r="AM97" s="221"/>
    </row>
    <row r="98" spans="1:39" ht="18" customHeight="1">
      <c r="A98" s="165"/>
      <c r="B98" s="166"/>
      <c r="C98" s="180"/>
      <c r="D98" s="4"/>
      <c r="E98" s="2"/>
      <c r="F98" s="2"/>
      <c r="G98" s="2"/>
      <c r="H98" s="2"/>
      <c r="I98" s="105" t="s">
        <v>63</v>
      </c>
      <c r="J98" s="3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2"/>
      <c r="W98" s="2"/>
      <c r="X98" s="3"/>
      <c r="Y98" s="2"/>
      <c r="Z98" s="2"/>
      <c r="AA98" s="2"/>
      <c r="AB98" s="219" t="s">
        <v>26</v>
      </c>
      <c r="AC98" s="220"/>
      <c r="AD98" s="220"/>
      <c r="AE98" s="220"/>
      <c r="AF98" s="220"/>
      <c r="AG98" s="220"/>
      <c r="AH98" s="220"/>
      <c r="AI98" s="220"/>
      <c r="AJ98" s="220"/>
      <c r="AK98" s="220"/>
      <c r="AL98" s="220"/>
      <c r="AM98" s="221"/>
    </row>
    <row r="99" spans="1:39" ht="18" customHeight="1" thickBot="1">
      <c r="A99" s="283"/>
      <c r="B99" s="284"/>
      <c r="C99" s="285"/>
      <c r="D99" s="5"/>
      <c r="E99" s="6"/>
      <c r="F99" s="6"/>
      <c r="G99" s="6"/>
      <c r="H99" s="6"/>
      <c r="I99" s="6"/>
      <c r="J99" s="6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77"/>
      <c r="W99" s="177"/>
      <c r="X99" s="6"/>
      <c r="Y99" s="181"/>
      <c r="Z99" s="181"/>
      <c r="AA99" s="181"/>
      <c r="AB99" s="258"/>
      <c r="AC99" s="256"/>
      <c r="AD99" s="256"/>
      <c r="AE99" s="256"/>
      <c r="AF99" s="256"/>
      <c r="AG99" s="256"/>
      <c r="AH99" s="256"/>
      <c r="AI99" s="256"/>
      <c r="AJ99" s="256"/>
      <c r="AK99" s="256"/>
      <c r="AL99" s="256"/>
      <c r="AM99" s="345"/>
    </row>
    <row r="100" spans="1:39" ht="10.15" customHeight="1" thickBot="1">
      <c r="A100" s="132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70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33"/>
      <c r="AM100" s="134"/>
    </row>
    <row r="101" spans="1:39">
      <c r="A101" s="286" t="s">
        <v>31</v>
      </c>
      <c r="B101" s="228" t="s">
        <v>32</v>
      </c>
      <c r="C101" s="229"/>
      <c r="D101" s="234" t="s">
        <v>33</v>
      </c>
      <c r="E101" s="235"/>
      <c r="F101" s="236"/>
      <c r="G101" s="281" t="s">
        <v>34</v>
      </c>
      <c r="H101" s="282"/>
      <c r="I101" s="282"/>
      <c r="J101" s="282"/>
      <c r="K101" s="282"/>
      <c r="L101" s="281" t="s">
        <v>35</v>
      </c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308"/>
    </row>
    <row r="102" spans="1:39">
      <c r="A102" s="287"/>
      <c r="B102" s="230"/>
      <c r="C102" s="231"/>
      <c r="D102" s="237"/>
      <c r="E102" s="238"/>
      <c r="F102" s="239"/>
      <c r="G102" s="332" t="s">
        <v>36</v>
      </c>
      <c r="H102" s="223" t="s">
        <v>37</v>
      </c>
      <c r="I102" s="223"/>
      <c r="J102" s="223"/>
      <c r="K102" s="226"/>
      <c r="L102" s="206" t="s">
        <v>38</v>
      </c>
      <c r="M102" s="210"/>
      <c r="N102" s="210"/>
      <c r="O102" s="296"/>
      <c r="P102" s="290" t="s">
        <v>39</v>
      </c>
      <c r="Q102" s="210"/>
      <c r="R102" s="210"/>
      <c r="S102" s="291"/>
      <c r="T102" s="335" t="s">
        <v>40</v>
      </c>
      <c r="U102" s="210"/>
      <c r="V102" s="210"/>
      <c r="W102" s="296"/>
      <c r="X102" s="290" t="s">
        <v>41</v>
      </c>
      <c r="Y102" s="210"/>
      <c r="Z102" s="210"/>
      <c r="AA102" s="291"/>
      <c r="AB102" s="335" t="s">
        <v>42</v>
      </c>
      <c r="AC102" s="210"/>
      <c r="AD102" s="210"/>
      <c r="AE102" s="296"/>
      <c r="AF102" s="290" t="s">
        <v>43</v>
      </c>
      <c r="AG102" s="210"/>
      <c r="AH102" s="210"/>
      <c r="AI102" s="291"/>
      <c r="AJ102" s="335" t="s">
        <v>44</v>
      </c>
      <c r="AK102" s="210"/>
      <c r="AL102" s="210"/>
      <c r="AM102" s="291"/>
    </row>
    <row r="103" spans="1:39">
      <c r="A103" s="287"/>
      <c r="B103" s="230"/>
      <c r="C103" s="231"/>
      <c r="D103" s="322" t="s">
        <v>45</v>
      </c>
      <c r="E103" s="329" t="s">
        <v>46</v>
      </c>
      <c r="F103" s="204" t="s">
        <v>13</v>
      </c>
      <c r="G103" s="333"/>
      <c r="H103" s="223" t="s">
        <v>47</v>
      </c>
      <c r="I103" s="223" t="s">
        <v>48</v>
      </c>
      <c r="J103" s="223" t="s">
        <v>49</v>
      </c>
      <c r="K103" s="226" t="s">
        <v>50</v>
      </c>
      <c r="L103" s="198" t="s">
        <v>51</v>
      </c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200"/>
    </row>
    <row r="104" spans="1:39">
      <c r="A104" s="287"/>
      <c r="B104" s="230"/>
      <c r="C104" s="231"/>
      <c r="D104" s="322"/>
      <c r="E104" s="330"/>
      <c r="F104" s="325"/>
      <c r="G104" s="333"/>
      <c r="H104" s="223"/>
      <c r="I104" s="223"/>
      <c r="J104" s="223"/>
      <c r="K104" s="226"/>
      <c r="L104" s="206" t="s">
        <v>47</v>
      </c>
      <c r="M104" s="210" t="s">
        <v>48</v>
      </c>
      <c r="N104" s="208" t="s">
        <v>52</v>
      </c>
      <c r="O104" s="204" t="s">
        <v>50</v>
      </c>
      <c r="P104" s="206" t="s">
        <v>47</v>
      </c>
      <c r="Q104" s="210" t="s">
        <v>48</v>
      </c>
      <c r="R104" s="208" t="s">
        <v>52</v>
      </c>
      <c r="S104" s="204" t="s">
        <v>50</v>
      </c>
      <c r="T104" s="206" t="s">
        <v>47</v>
      </c>
      <c r="U104" s="210" t="s">
        <v>48</v>
      </c>
      <c r="V104" s="208" t="s">
        <v>52</v>
      </c>
      <c r="W104" s="204" t="s">
        <v>50</v>
      </c>
      <c r="X104" s="206" t="s">
        <v>47</v>
      </c>
      <c r="Y104" s="210" t="s">
        <v>48</v>
      </c>
      <c r="Z104" s="208" t="s">
        <v>52</v>
      </c>
      <c r="AA104" s="204" t="s">
        <v>50</v>
      </c>
      <c r="AB104" s="206" t="s">
        <v>47</v>
      </c>
      <c r="AC104" s="210" t="s">
        <v>48</v>
      </c>
      <c r="AD104" s="208" t="s">
        <v>52</v>
      </c>
      <c r="AE104" s="204" t="s">
        <v>50</v>
      </c>
      <c r="AF104" s="206" t="s">
        <v>47</v>
      </c>
      <c r="AG104" s="210" t="s">
        <v>48</v>
      </c>
      <c r="AH104" s="208" t="s">
        <v>52</v>
      </c>
      <c r="AI104" s="204" t="s">
        <v>50</v>
      </c>
      <c r="AJ104" s="206" t="s">
        <v>47</v>
      </c>
      <c r="AK104" s="210" t="s">
        <v>48</v>
      </c>
      <c r="AL104" s="208" t="s">
        <v>52</v>
      </c>
      <c r="AM104" s="204" t="s">
        <v>50</v>
      </c>
    </row>
    <row r="105" spans="1:39" ht="13.5" thickBot="1">
      <c r="A105" s="288"/>
      <c r="B105" s="232"/>
      <c r="C105" s="233"/>
      <c r="D105" s="323"/>
      <c r="E105" s="331"/>
      <c r="F105" s="205"/>
      <c r="G105" s="334"/>
      <c r="H105" s="224"/>
      <c r="I105" s="224"/>
      <c r="J105" s="224"/>
      <c r="K105" s="227"/>
      <c r="L105" s="207"/>
      <c r="M105" s="211"/>
      <c r="N105" s="209"/>
      <c r="O105" s="205"/>
      <c r="P105" s="207"/>
      <c r="Q105" s="211"/>
      <c r="R105" s="209"/>
      <c r="S105" s="205"/>
      <c r="T105" s="207"/>
      <c r="U105" s="211"/>
      <c r="V105" s="209"/>
      <c r="W105" s="205"/>
      <c r="X105" s="207"/>
      <c r="Y105" s="211"/>
      <c r="Z105" s="209"/>
      <c r="AA105" s="205"/>
      <c r="AB105" s="207"/>
      <c r="AC105" s="211"/>
      <c r="AD105" s="209"/>
      <c r="AE105" s="205"/>
      <c r="AF105" s="207"/>
      <c r="AG105" s="211"/>
      <c r="AH105" s="209"/>
      <c r="AI105" s="205"/>
      <c r="AJ105" s="207"/>
      <c r="AK105" s="211"/>
      <c r="AL105" s="209"/>
      <c r="AM105" s="205"/>
    </row>
    <row r="106" spans="1:39" ht="18" customHeight="1" thickBot="1">
      <c r="A106" s="120" t="s">
        <v>189</v>
      </c>
      <c r="B106" s="289" t="s">
        <v>120</v>
      </c>
      <c r="C106" s="289"/>
      <c r="D106" s="225"/>
      <c r="E106" s="225"/>
      <c r="F106" s="168"/>
      <c r="G106" s="169"/>
      <c r="H106" s="225"/>
      <c r="I106" s="225"/>
      <c r="J106" s="225"/>
      <c r="K106" s="225"/>
      <c r="L106" s="316"/>
      <c r="M106" s="316"/>
      <c r="N106" s="316"/>
      <c r="O106" s="316"/>
      <c r="P106" s="316"/>
      <c r="Q106" s="316"/>
      <c r="R106" s="316"/>
      <c r="S106" s="316"/>
      <c r="T106" s="316"/>
      <c r="U106" s="316"/>
      <c r="V106" s="316"/>
      <c r="W106" s="316"/>
      <c r="X106" s="316"/>
      <c r="Y106" s="316"/>
      <c r="Z106" s="316"/>
      <c r="AA106" s="316"/>
      <c r="AB106" s="316"/>
      <c r="AC106" s="316"/>
      <c r="AD106" s="316"/>
      <c r="AE106" s="316"/>
      <c r="AF106" s="316"/>
      <c r="AG106" s="316"/>
      <c r="AH106" s="316"/>
      <c r="AI106" s="316"/>
      <c r="AJ106" s="316"/>
      <c r="AK106" s="316"/>
      <c r="AL106" s="316"/>
      <c r="AM106" s="317"/>
    </row>
    <row r="107" spans="1:39" ht="18" customHeight="1">
      <c r="A107" s="21" t="s">
        <v>55</v>
      </c>
      <c r="B107" s="343" t="s">
        <v>121</v>
      </c>
      <c r="C107" s="344"/>
      <c r="D107" s="9">
        <v>1</v>
      </c>
      <c r="E107" s="10">
        <v>1</v>
      </c>
      <c r="F107" s="11">
        <v>6</v>
      </c>
      <c r="G107" s="24">
        <f>SUM(H107:K107)</f>
        <v>45</v>
      </c>
      <c r="H107" s="79">
        <v>30</v>
      </c>
      <c r="I107" s="79"/>
      <c r="J107" s="79">
        <v>15</v>
      </c>
      <c r="K107" s="80"/>
      <c r="L107" s="85">
        <v>30</v>
      </c>
      <c r="M107" s="82"/>
      <c r="N107" s="82">
        <v>15</v>
      </c>
      <c r="O107" s="83"/>
      <c r="P107" s="123" t="s">
        <v>63</v>
      </c>
      <c r="Q107" s="78"/>
      <c r="R107" s="78"/>
      <c r="S107" s="124"/>
      <c r="T107" s="125"/>
      <c r="U107" s="126"/>
      <c r="V107" s="126"/>
      <c r="W107" s="127"/>
      <c r="X107" s="93"/>
      <c r="Y107" s="28"/>
      <c r="Z107" s="28"/>
      <c r="AA107" s="11"/>
      <c r="AB107" s="33"/>
      <c r="AC107" s="25"/>
      <c r="AD107" s="25"/>
      <c r="AE107" s="19"/>
      <c r="AF107" s="33"/>
      <c r="AG107" s="28"/>
      <c r="AH107" s="28"/>
      <c r="AI107" s="11"/>
      <c r="AJ107" s="24"/>
      <c r="AK107" s="28"/>
      <c r="AL107" s="28"/>
      <c r="AM107" s="11"/>
    </row>
    <row r="108" spans="1:39" ht="18" customHeight="1">
      <c r="A108" s="8" t="s">
        <v>57</v>
      </c>
      <c r="B108" s="214" t="s">
        <v>122</v>
      </c>
      <c r="C108" s="215"/>
      <c r="D108" s="9"/>
      <c r="E108" s="10">
        <v>1</v>
      </c>
      <c r="F108" s="23">
        <v>2</v>
      </c>
      <c r="G108" s="12">
        <f>SUM(H108:K108)</f>
        <v>15</v>
      </c>
      <c r="H108" s="13">
        <v>15</v>
      </c>
      <c r="I108" s="13"/>
      <c r="J108" s="13" t="s">
        <v>63</v>
      </c>
      <c r="K108" s="13"/>
      <c r="L108" s="8">
        <v>15</v>
      </c>
      <c r="M108" s="14"/>
      <c r="N108" s="14"/>
      <c r="O108" s="10"/>
      <c r="P108" s="8"/>
      <c r="Q108" s="14"/>
      <c r="R108" s="14" t="s">
        <v>63</v>
      </c>
      <c r="S108" s="23"/>
      <c r="T108" s="122"/>
      <c r="U108" s="13"/>
      <c r="V108" s="13" t="s">
        <v>63</v>
      </c>
      <c r="W108" s="38"/>
      <c r="X108" s="12"/>
      <c r="Y108" s="14"/>
      <c r="Z108" s="14" t="s">
        <v>63</v>
      </c>
      <c r="AA108" s="23"/>
      <c r="AB108" s="20"/>
      <c r="AC108" s="13"/>
      <c r="AD108" s="13" t="s">
        <v>63</v>
      </c>
      <c r="AE108" s="38"/>
      <c r="AF108" s="20"/>
      <c r="AG108" s="14"/>
      <c r="AH108" s="14"/>
      <c r="AI108" s="23"/>
      <c r="AJ108" s="12"/>
      <c r="AK108" s="14"/>
      <c r="AL108" s="14"/>
      <c r="AM108" s="23"/>
    </row>
    <row r="109" spans="1:39" ht="18" customHeight="1">
      <c r="A109" s="8" t="s">
        <v>59</v>
      </c>
      <c r="B109" s="182" t="s">
        <v>123</v>
      </c>
      <c r="C109" s="183"/>
      <c r="D109" s="9"/>
      <c r="E109" s="10">
        <v>1</v>
      </c>
      <c r="F109" s="23">
        <v>3</v>
      </c>
      <c r="G109" s="12">
        <f t="shared" ref="G109:G129" si="5">SUM(H109:K109)</f>
        <v>30</v>
      </c>
      <c r="H109" s="74">
        <v>15</v>
      </c>
      <c r="I109" s="74"/>
      <c r="J109" s="74">
        <v>15</v>
      </c>
      <c r="K109" s="74"/>
      <c r="L109" s="75">
        <v>15</v>
      </c>
      <c r="M109" s="76"/>
      <c r="N109" s="76">
        <v>15</v>
      </c>
      <c r="O109" s="77"/>
      <c r="P109" s="75"/>
      <c r="Q109" s="76"/>
      <c r="R109" s="76" t="s">
        <v>63</v>
      </c>
      <c r="S109" s="87"/>
      <c r="T109" s="88"/>
      <c r="U109" s="74"/>
      <c r="V109" s="74" t="s">
        <v>63</v>
      </c>
      <c r="W109" s="89"/>
      <c r="X109" s="90"/>
      <c r="Y109" s="14"/>
      <c r="Z109" s="14" t="s">
        <v>63</v>
      </c>
      <c r="AA109" s="23"/>
      <c r="AB109" s="20"/>
      <c r="AC109" s="13"/>
      <c r="AD109" s="13" t="s">
        <v>63</v>
      </c>
      <c r="AE109" s="38"/>
      <c r="AF109" s="20"/>
      <c r="AG109" s="14"/>
      <c r="AH109" s="14"/>
      <c r="AI109" s="23"/>
      <c r="AJ109" s="12"/>
      <c r="AK109" s="14"/>
      <c r="AL109" s="14"/>
      <c r="AM109" s="23"/>
    </row>
    <row r="110" spans="1:39" ht="18" customHeight="1">
      <c r="A110" s="21" t="s">
        <v>61</v>
      </c>
      <c r="B110" s="182" t="s">
        <v>124</v>
      </c>
      <c r="C110" s="183"/>
      <c r="D110" s="9"/>
      <c r="E110" s="10">
        <v>1</v>
      </c>
      <c r="F110" s="23">
        <v>3</v>
      </c>
      <c r="G110" s="24">
        <f t="shared" si="5"/>
        <v>30</v>
      </c>
      <c r="H110" s="79">
        <v>15</v>
      </c>
      <c r="I110" s="79"/>
      <c r="J110" s="79">
        <v>15</v>
      </c>
      <c r="K110" s="80"/>
      <c r="L110" s="75">
        <v>15</v>
      </c>
      <c r="M110" s="76"/>
      <c r="N110" s="76">
        <v>15</v>
      </c>
      <c r="O110" s="83"/>
      <c r="P110" s="84"/>
      <c r="Q110" s="82"/>
      <c r="R110" s="82"/>
      <c r="S110" s="91"/>
      <c r="T110" s="81"/>
      <c r="U110" s="79"/>
      <c r="V110" s="79"/>
      <c r="W110" s="92"/>
      <c r="X110" s="93"/>
      <c r="Y110" s="28"/>
      <c r="Z110" s="28"/>
      <c r="AA110" s="31"/>
      <c r="AB110" s="33"/>
      <c r="AC110" s="25"/>
      <c r="AD110" s="25"/>
      <c r="AE110" s="32"/>
      <c r="AF110" s="33"/>
      <c r="AG110" s="28"/>
      <c r="AH110" s="28"/>
      <c r="AI110" s="31"/>
      <c r="AJ110" s="24"/>
      <c r="AK110" s="28"/>
      <c r="AL110" s="28"/>
      <c r="AM110" s="31"/>
    </row>
    <row r="111" spans="1:39" ht="18" customHeight="1">
      <c r="A111" s="21" t="s">
        <v>64</v>
      </c>
      <c r="B111" s="182" t="s">
        <v>125</v>
      </c>
      <c r="C111" s="184"/>
      <c r="D111" s="9">
        <v>1</v>
      </c>
      <c r="E111" s="10">
        <v>1</v>
      </c>
      <c r="F111" s="23">
        <v>5</v>
      </c>
      <c r="G111" s="24">
        <f t="shared" si="5"/>
        <v>45</v>
      </c>
      <c r="H111" s="79">
        <v>15</v>
      </c>
      <c r="I111" s="79"/>
      <c r="J111" s="79">
        <v>30</v>
      </c>
      <c r="K111" s="80"/>
      <c r="L111" s="81" t="s">
        <v>63</v>
      </c>
      <c r="M111" s="82"/>
      <c r="N111" s="82" t="s">
        <v>63</v>
      </c>
      <c r="O111" s="83"/>
      <c r="P111" s="85">
        <v>15</v>
      </c>
      <c r="Q111" s="82"/>
      <c r="R111" s="82">
        <v>30</v>
      </c>
      <c r="S111" s="91"/>
      <c r="T111" s="81"/>
      <c r="U111" s="79"/>
      <c r="V111" s="79"/>
      <c r="W111" s="92"/>
      <c r="X111" s="93"/>
      <c r="Y111" s="28"/>
      <c r="Z111" s="28"/>
      <c r="AA111" s="31"/>
      <c r="AB111" s="33"/>
      <c r="AC111" s="25"/>
      <c r="AD111" s="25"/>
      <c r="AE111" s="34"/>
      <c r="AF111" s="33"/>
      <c r="AG111" s="28"/>
      <c r="AH111" s="28"/>
      <c r="AI111" s="35"/>
      <c r="AJ111" s="24"/>
      <c r="AK111" s="28"/>
      <c r="AL111" s="28"/>
      <c r="AM111" s="35"/>
    </row>
    <row r="112" spans="1:39" ht="18" customHeight="1">
      <c r="A112" s="8" t="s">
        <v>66</v>
      </c>
      <c r="B112" s="182" t="s">
        <v>126</v>
      </c>
      <c r="C112" s="184"/>
      <c r="D112" s="36">
        <v>1</v>
      </c>
      <c r="E112" s="37">
        <v>1</v>
      </c>
      <c r="F112" s="38">
        <v>5</v>
      </c>
      <c r="G112" s="24">
        <f t="shared" si="5"/>
        <v>45</v>
      </c>
      <c r="H112" s="79">
        <v>30</v>
      </c>
      <c r="I112" s="79"/>
      <c r="J112" s="79">
        <v>15</v>
      </c>
      <c r="K112" s="80"/>
      <c r="L112" s="81" t="s">
        <v>63</v>
      </c>
      <c r="M112" s="79"/>
      <c r="N112" s="79" t="s">
        <v>63</v>
      </c>
      <c r="O112" s="80"/>
      <c r="P112" s="85">
        <v>30</v>
      </c>
      <c r="Q112" s="79"/>
      <c r="R112" s="79">
        <v>15</v>
      </c>
      <c r="S112" s="92"/>
      <c r="T112" s="81"/>
      <c r="U112" s="79"/>
      <c r="V112" s="79"/>
      <c r="W112" s="92"/>
      <c r="X112" s="94"/>
      <c r="Y112" s="25"/>
      <c r="Z112" s="79"/>
      <c r="AA112" s="92"/>
      <c r="AB112" s="94"/>
      <c r="AC112" s="79"/>
      <c r="AD112" s="79"/>
      <c r="AE112" s="95"/>
      <c r="AF112" s="94"/>
      <c r="AG112" s="79"/>
      <c r="AH112" s="79"/>
      <c r="AI112" s="95"/>
      <c r="AJ112" s="94"/>
      <c r="AK112" s="79"/>
      <c r="AL112" s="79"/>
      <c r="AM112" s="34"/>
    </row>
    <row r="113" spans="1:39" ht="18" customHeight="1">
      <c r="A113" s="8" t="s">
        <v>69</v>
      </c>
      <c r="B113" s="185" t="s">
        <v>127</v>
      </c>
      <c r="C113" s="102"/>
      <c r="D113" s="36"/>
      <c r="E113" s="37">
        <v>1</v>
      </c>
      <c r="F113" s="38">
        <v>3</v>
      </c>
      <c r="G113" s="24">
        <f t="shared" si="5"/>
        <v>30</v>
      </c>
      <c r="H113" s="79"/>
      <c r="I113" s="79"/>
      <c r="J113" s="79">
        <v>30</v>
      </c>
      <c r="K113" s="80"/>
      <c r="L113" s="81"/>
      <c r="M113" s="79"/>
      <c r="N113" s="79"/>
      <c r="O113" s="80"/>
      <c r="P113" s="81"/>
      <c r="Q113" s="79"/>
      <c r="R113" s="79">
        <v>30</v>
      </c>
      <c r="S113" s="92"/>
      <c r="T113" s="81"/>
      <c r="U113" s="79"/>
      <c r="V113" s="79"/>
      <c r="W113" s="92"/>
      <c r="X113" s="94"/>
      <c r="Y113" s="25"/>
      <c r="Z113" s="79"/>
      <c r="AA113" s="92"/>
      <c r="AB113" s="94"/>
      <c r="AC113" s="79"/>
      <c r="AD113" s="79"/>
      <c r="AE113" s="95"/>
      <c r="AF113" s="94"/>
      <c r="AG113" s="79"/>
      <c r="AH113" s="79"/>
      <c r="AI113" s="95"/>
      <c r="AJ113" s="94"/>
      <c r="AK113" s="79"/>
      <c r="AL113" s="79"/>
      <c r="AM113" s="34"/>
    </row>
    <row r="114" spans="1:39" ht="18" customHeight="1">
      <c r="A114" s="8" t="s">
        <v>128</v>
      </c>
      <c r="B114" s="185" t="s">
        <v>129</v>
      </c>
      <c r="C114" s="102"/>
      <c r="D114" s="36">
        <v>1</v>
      </c>
      <c r="E114" s="37">
        <v>1</v>
      </c>
      <c r="F114" s="38">
        <v>7</v>
      </c>
      <c r="G114" s="24">
        <f t="shared" si="5"/>
        <v>75</v>
      </c>
      <c r="H114" s="79">
        <v>30</v>
      </c>
      <c r="I114" s="79"/>
      <c r="J114" s="79">
        <v>45</v>
      </c>
      <c r="K114" s="80"/>
      <c r="L114" s="81"/>
      <c r="M114" s="79"/>
      <c r="N114" s="79"/>
      <c r="O114" s="80"/>
      <c r="P114" s="81"/>
      <c r="Q114" s="79"/>
      <c r="R114" s="79"/>
      <c r="S114" s="92"/>
      <c r="T114" s="86">
        <v>30</v>
      </c>
      <c r="U114" s="79"/>
      <c r="V114" s="79">
        <v>45</v>
      </c>
      <c r="W114" s="92"/>
      <c r="X114" s="94"/>
      <c r="Y114" s="25"/>
      <c r="Z114" s="79"/>
      <c r="AA114" s="92"/>
      <c r="AB114" s="94"/>
      <c r="AC114" s="79"/>
      <c r="AD114" s="79"/>
      <c r="AE114" s="95"/>
      <c r="AF114" s="94"/>
      <c r="AG114" s="79"/>
      <c r="AH114" s="79"/>
      <c r="AI114" s="95"/>
      <c r="AJ114" s="94"/>
      <c r="AK114" s="79"/>
      <c r="AL114" s="79"/>
      <c r="AM114" s="34"/>
    </row>
    <row r="115" spans="1:39" ht="18" customHeight="1">
      <c r="A115" s="8" t="s">
        <v>130</v>
      </c>
      <c r="B115" s="185" t="s">
        <v>131</v>
      </c>
      <c r="C115" s="186"/>
      <c r="D115" s="36">
        <v>1</v>
      </c>
      <c r="E115" s="37">
        <v>1</v>
      </c>
      <c r="F115" s="38">
        <v>7</v>
      </c>
      <c r="G115" s="33">
        <f t="shared" si="5"/>
        <v>60</v>
      </c>
      <c r="H115" s="25">
        <v>30</v>
      </c>
      <c r="I115" s="25"/>
      <c r="J115" s="25">
        <v>30</v>
      </c>
      <c r="K115" s="26"/>
      <c r="L115" s="27"/>
      <c r="M115" s="25"/>
      <c r="N115" s="25"/>
      <c r="O115" s="26"/>
      <c r="P115" s="27"/>
      <c r="Q115" s="25"/>
      <c r="R115" s="25"/>
      <c r="S115" s="32"/>
      <c r="T115" s="86">
        <v>30</v>
      </c>
      <c r="U115" s="25"/>
      <c r="V115" s="25">
        <v>30</v>
      </c>
      <c r="W115" s="32"/>
      <c r="X115" s="33"/>
      <c r="Y115" s="25"/>
      <c r="Z115" s="25"/>
      <c r="AA115" s="32"/>
      <c r="AB115" s="33"/>
      <c r="AC115" s="25"/>
      <c r="AD115" s="25"/>
      <c r="AE115" s="34"/>
      <c r="AF115" s="33"/>
      <c r="AG115" s="25"/>
      <c r="AH115" s="25"/>
      <c r="AI115" s="34"/>
      <c r="AJ115" s="33" t="s">
        <v>63</v>
      </c>
      <c r="AK115" s="25"/>
      <c r="AL115" s="25"/>
      <c r="AM115" s="34"/>
    </row>
    <row r="116" spans="1:39" ht="18" customHeight="1">
      <c r="A116" s="8" t="s">
        <v>132</v>
      </c>
      <c r="B116" s="182" t="s">
        <v>133</v>
      </c>
      <c r="C116" s="183"/>
      <c r="D116" s="36">
        <v>1</v>
      </c>
      <c r="E116" s="37">
        <v>1</v>
      </c>
      <c r="F116" s="38">
        <v>8</v>
      </c>
      <c r="G116" s="33">
        <f t="shared" si="5"/>
        <v>90</v>
      </c>
      <c r="H116" s="79">
        <v>45</v>
      </c>
      <c r="I116" s="79"/>
      <c r="J116" s="79">
        <v>45</v>
      </c>
      <c r="K116" s="80"/>
      <c r="L116" s="81" t="s">
        <v>63</v>
      </c>
      <c r="M116" s="79"/>
      <c r="N116" s="79"/>
      <c r="O116" s="80"/>
      <c r="P116" s="81"/>
      <c r="Q116" s="79"/>
      <c r="R116" s="79"/>
      <c r="S116" s="92"/>
      <c r="T116" s="85">
        <v>45</v>
      </c>
      <c r="U116" s="79"/>
      <c r="V116" s="79">
        <v>45</v>
      </c>
      <c r="W116" s="32"/>
      <c r="X116" s="33"/>
      <c r="Y116" s="25"/>
      <c r="Z116" s="25"/>
      <c r="AA116" s="32"/>
      <c r="AB116" s="33"/>
      <c r="AC116" s="25"/>
      <c r="AD116" s="25"/>
      <c r="AE116" s="34"/>
      <c r="AF116" s="33"/>
      <c r="AG116" s="25"/>
      <c r="AH116" s="25"/>
      <c r="AI116" s="34"/>
      <c r="AJ116" s="33"/>
      <c r="AK116" s="25"/>
      <c r="AL116" s="25"/>
      <c r="AM116" s="34"/>
    </row>
    <row r="117" spans="1:39" ht="18" customHeight="1">
      <c r="A117" s="8" t="s">
        <v>134</v>
      </c>
      <c r="B117" s="182" t="s">
        <v>135</v>
      </c>
      <c r="C117" s="184"/>
      <c r="D117" s="36"/>
      <c r="E117" s="37">
        <v>1</v>
      </c>
      <c r="F117" s="38">
        <v>3</v>
      </c>
      <c r="G117" s="33">
        <f>SUM(H117:K117)</f>
        <v>45</v>
      </c>
      <c r="H117" s="79">
        <v>30</v>
      </c>
      <c r="I117" s="79"/>
      <c r="J117" s="79">
        <v>15</v>
      </c>
      <c r="K117" s="80"/>
      <c r="L117" s="81"/>
      <c r="M117" s="79"/>
      <c r="N117" s="79"/>
      <c r="O117" s="80"/>
      <c r="P117" s="81"/>
      <c r="Q117" s="79"/>
      <c r="R117" s="79"/>
      <c r="S117" s="92"/>
      <c r="T117" s="81">
        <v>30</v>
      </c>
      <c r="U117" s="79"/>
      <c r="V117" s="79">
        <v>15</v>
      </c>
      <c r="W117" s="92"/>
      <c r="X117" s="94"/>
      <c r="Y117" s="96"/>
      <c r="Z117" s="79"/>
      <c r="AA117" s="92"/>
      <c r="AB117" s="94"/>
      <c r="AC117" s="79"/>
      <c r="AD117" s="79"/>
      <c r="AE117" s="95"/>
      <c r="AF117" s="94"/>
      <c r="AG117" s="79"/>
      <c r="AH117" s="79"/>
      <c r="AI117" s="95"/>
      <c r="AJ117" s="94" t="s">
        <v>63</v>
      </c>
      <c r="AK117" s="79"/>
      <c r="AL117" s="79"/>
      <c r="AM117" s="34"/>
    </row>
    <row r="118" spans="1:39" ht="18" customHeight="1">
      <c r="A118" s="8" t="s">
        <v>136</v>
      </c>
      <c r="B118" s="182" t="s">
        <v>137</v>
      </c>
      <c r="C118" s="184"/>
      <c r="D118" s="36">
        <v>1</v>
      </c>
      <c r="E118" s="37">
        <v>1</v>
      </c>
      <c r="F118" s="38">
        <v>6</v>
      </c>
      <c r="G118" s="33">
        <f t="shared" si="5"/>
        <v>60</v>
      </c>
      <c r="H118" s="79">
        <v>30</v>
      </c>
      <c r="I118" s="79" t="s">
        <v>63</v>
      </c>
      <c r="J118" s="79">
        <v>30</v>
      </c>
      <c r="K118" s="80"/>
      <c r="L118" s="81"/>
      <c r="M118" s="79"/>
      <c r="N118" s="79"/>
      <c r="O118" s="80"/>
      <c r="P118" s="81"/>
      <c r="Q118" s="79"/>
      <c r="R118" s="79"/>
      <c r="S118" s="92"/>
      <c r="T118" s="81"/>
      <c r="U118" s="79" t="s">
        <v>63</v>
      </c>
      <c r="V118" s="79"/>
      <c r="W118" s="92"/>
      <c r="X118" s="97">
        <v>30</v>
      </c>
      <c r="Y118" s="96" t="s">
        <v>63</v>
      </c>
      <c r="Z118" s="79">
        <v>30</v>
      </c>
      <c r="AA118" s="92"/>
      <c r="AB118" s="94"/>
      <c r="AC118" s="79"/>
      <c r="AD118" s="79"/>
      <c r="AE118" s="95"/>
      <c r="AF118" s="94"/>
      <c r="AG118" s="79"/>
      <c r="AH118" s="79"/>
      <c r="AI118" s="95"/>
      <c r="AJ118" s="94"/>
      <c r="AK118" s="79"/>
      <c r="AL118" s="79"/>
      <c r="AM118" s="34"/>
    </row>
    <row r="119" spans="1:39" ht="18" customHeight="1">
      <c r="A119" s="8" t="s">
        <v>138</v>
      </c>
      <c r="B119" s="214" t="s">
        <v>139</v>
      </c>
      <c r="C119" s="215"/>
      <c r="D119" s="36">
        <v>1</v>
      </c>
      <c r="E119" s="37">
        <v>1</v>
      </c>
      <c r="F119" s="38">
        <v>4</v>
      </c>
      <c r="G119" s="33">
        <f t="shared" si="5"/>
        <v>45</v>
      </c>
      <c r="H119" s="25">
        <v>15</v>
      </c>
      <c r="I119" s="25"/>
      <c r="J119" s="25">
        <v>30</v>
      </c>
      <c r="K119" s="26"/>
      <c r="L119" s="27"/>
      <c r="M119" s="25"/>
      <c r="N119" s="25"/>
      <c r="O119" s="26"/>
      <c r="P119" s="27"/>
      <c r="Q119" s="25"/>
      <c r="R119" s="25"/>
      <c r="S119" s="32"/>
      <c r="T119" s="27"/>
      <c r="U119" s="25"/>
      <c r="V119" s="25"/>
      <c r="W119" s="32"/>
      <c r="X119" s="98">
        <v>15</v>
      </c>
      <c r="Y119" s="25"/>
      <c r="Z119" s="25">
        <v>30</v>
      </c>
      <c r="AA119" s="32"/>
      <c r="AB119" s="33"/>
      <c r="AC119" s="25"/>
      <c r="AD119" s="25"/>
      <c r="AE119" s="34"/>
      <c r="AF119" s="33"/>
      <c r="AG119" s="25"/>
      <c r="AH119" s="25"/>
      <c r="AI119" s="34"/>
      <c r="AJ119" s="33"/>
      <c r="AK119" s="25"/>
      <c r="AL119" s="25"/>
      <c r="AM119" s="34"/>
    </row>
    <row r="120" spans="1:39" ht="18" customHeight="1">
      <c r="A120" s="8" t="s">
        <v>140</v>
      </c>
      <c r="B120" s="185" t="s">
        <v>141</v>
      </c>
      <c r="C120" s="186"/>
      <c r="D120" s="36">
        <v>1</v>
      </c>
      <c r="E120" s="37">
        <v>1</v>
      </c>
      <c r="F120" s="38">
        <v>6</v>
      </c>
      <c r="G120" s="33">
        <f t="shared" si="5"/>
        <v>60</v>
      </c>
      <c r="H120" s="25">
        <v>30</v>
      </c>
      <c r="I120" s="25"/>
      <c r="J120" s="25">
        <v>30</v>
      </c>
      <c r="K120" s="26"/>
      <c r="L120" s="27"/>
      <c r="M120" s="25"/>
      <c r="N120" s="25"/>
      <c r="O120" s="26"/>
      <c r="P120" s="27"/>
      <c r="Q120" s="25"/>
      <c r="R120" s="25"/>
      <c r="S120" s="32"/>
      <c r="T120" s="27"/>
      <c r="U120" s="25"/>
      <c r="V120" s="25"/>
      <c r="W120" s="32"/>
      <c r="X120" s="98">
        <v>30</v>
      </c>
      <c r="Y120" s="25"/>
      <c r="Z120" s="25">
        <v>30</v>
      </c>
      <c r="AA120" s="32"/>
      <c r="AB120" s="33"/>
      <c r="AC120" s="25"/>
      <c r="AD120" s="25"/>
      <c r="AE120" s="34"/>
      <c r="AF120" s="33"/>
      <c r="AG120" s="25"/>
      <c r="AH120" s="25"/>
      <c r="AI120" s="34"/>
      <c r="AJ120" s="33"/>
      <c r="AK120" s="25"/>
      <c r="AL120" s="25"/>
      <c r="AM120" s="34"/>
    </row>
    <row r="121" spans="1:39" ht="18" customHeight="1">
      <c r="A121" s="8" t="s">
        <v>142</v>
      </c>
      <c r="B121" s="182" t="s">
        <v>143</v>
      </c>
      <c r="C121" s="184"/>
      <c r="D121" s="36">
        <v>1</v>
      </c>
      <c r="E121" s="37">
        <v>1</v>
      </c>
      <c r="F121" s="38">
        <v>5</v>
      </c>
      <c r="G121" s="33">
        <f>SUM(H121:K121)</f>
        <v>45</v>
      </c>
      <c r="H121" s="79">
        <v>15</v>
      </c>
      <c r="I121" s="79"/>
      <c r="J121" s="79">
        <v>30</v>
      </c>
      <c r="K121" s="80"/>
      <c r="L121" s="81"/>
      <c r="M121" s="79"/>
      <c r="N121" s="79"/>
      <c r="O121" s="80"/>
      <c r="P121" s="81"/>
      <c r="Q121" s="79"/>
      <c r="R121" s="79"/>
      <c r="S121" s="92"/>
      <c r="T121" s="81"/>
      <c r="U121" s="79"/>
      <c r="V121" s="79"/>
      <c r="W121" s="92"/>
      <c r="X121" s="98">
        <v>15</v>
      </c>
      <c r="Y121" s="96"/>
      <c r="Z121" s="79">
        <v>30</v>
      </c>
      <c r="AA121" s="92"/>
      <c r="AB121" s="94"/>
      <c r="AC121" s="79"/>
      <c r="AD121" s="79"/>
      <c r="AE121" s="95"/>
      <c r="AF121" s="94"/>
      <c r="AG121" s="79"/>
      <c r="AH121" s="79"/>
      <c r="AI121" s="95"/>
      <c r="AJ121" s="94"/>
      <c r="AK121" s="79"/>
      <c r="AL121" s="79"/>
      <c r="AM121" s="34"/>
    </row>
    <row r="122" spans="1:39" ht="18" customHeight="1">
      <c r="A122" s="8" t="s">
        <v>144</v>
      </c>
      <c r="B122" s="185" t="s">
        <v>145</v>
      </c>
      <c r="C122" s="102"/>
      <c r="D122" s="36"/>
      <c r="E122" s="37">
        <v>1</v>
      </c>
      <c r="F122" s="38">
        <v>4</v>
      </c>
      <c r="G122" s="33">
        <f t="shared" si="5"/>
        <v>52</v>
      </c>
      <c r="H122" s="79">
        <v>30</v>
      </c>
      <c r="I122" s="79"/>
      <c r="J122" s="79">
        <v>22</v>
      </c>
      <c r="K122" s="80"/>
      <c r="L122" s="81"/>
      <c r="M122" s="79"/>
      <c r="N122" s="79"/>
      <c r="O122" s="80"/>
      <c r="P122" s="81"/>
      <c r="Q122" s="79"/>
      <c r="R122" s="79"/>
      <c r="S122" s="92"/>
      <c r="T122" s="81"/>
      <c r="U122" s="79"/>
      <c r="V122" s="79"/>
      <c r="W122" s="92"/>
      <c r="X122" s="94">
        <v>30</v>
      </c>
      <c r="Y122" s="79"/>
      <c r="Z122" s="79">
        <v>22</v>
      </c>
      <c r="AA122" s="80"/>
      <c r="AB122" s="99"/>
      <c r="AC122" s="100"/>
      <c r="AD122" s="100"/>
      <c r="AE122" s="95"/>
      <c r="AF122" s="94"/>
      <c r="AG122" s="25"/>
      <c r="AH122" s="25"/>
      <c r="AI122" s="34"/>
      <c r="AJ122" s="33"/>
      <c r="AK122" s="25"/>
      <c r="AL122" s="25"/>
      <c r="AM122" s="34"/>
    </row>
    <row r="123" spans="1:39" ht="18" customHeight="1">
      <c r="A123" s="8" t="s">
        <v>146</v>
      </c>
      <c r="B123" s="182" t="s">
        <v>147</v>
      </c>
      <c r="C123" s="184"/>
      <c r="D123" s="36"/>
      <c r="E123" s="37">
        <v>1</v>
      </c>
      <c r="F123" s="38">
        <v>2</v>
      </c>
      <c r="G123" s="33">
        <f t="shared" si="5"/>
        <v>30</v>
      </c>
      <c r="H123" s="79">
        <v>15</v>
      </c>
      <c r="I123" s="79"/>
      <c r="J123" s="79">
        <v>15</v>
      </c>
      <c r="K123" s="80"/>
      <c r="L123" s="81"/>
      <c r="M123" s="79"/>
      <c r="N123" s="79"/>
      <c r="O123" s="80"/>
      <c r="P123" s="81"/>
      <c r="Q123" s="79"/>
      <c r="R123" s="79"/>
      <c r="S123" s="92"/>
      <c r="T123" s="81"/>
      <c r="U123" s="79"/>
      <c r="V123" s="79"/>
      <c r="W123" s="92"/>
      <c r="X123" s="94">
        <v>15</v>
      </c>
      <c r="Y123" s="25"/>
      <c r="Z123" s="79">
        <v>15</v>
      </c>
      <c r="AA123" s="92"/>
      <c r="AB123" s="94"/>
      <c r="AC123" s="79"/>
      <c r="AD123" s="79"/>
      <c r="AE123" s="95"/>
      <c r="AF123" s="94"/>
      <c r="AG123" s="79"/>
      <c r="AH123" s="79"/>
      <c r="AI123" s="95"/>
      <c r="AJ123" s="94"/>
      <c r="AK123" s="79"/>
      <c r="AL123" s="79"/>
      <c r="AM123" s="34"/>
    </row>
    <row r="124" spans="1:39" ht="18" customHeight="1">
      <c r="A124" s="8" t="s">
        <v>148</v>
      </c>
      <c r="B124" s="182" t="s">
        <v>190</v>
      </c>
      <c r="C124" s="184"/>
      <c r="D124" s="36"/>
      <c r="E124" s="37">
        <v>1</v>
      </c>
      <c r="F124" s="38">
        <v>2</v>
      </c>
      <c r="G124" s="33">
        <f>SUM(H124:K124)</f>
        <v>30</v>
      </c>
      <c r="H124" s="79">
        <v>30</v>
      </c>
      <c r="I124" s="79"/>
      <c r="J124" s="79"/>
      <c r="K124" s="80"/>
      <c r="L124" s="81"/>
      <c r="M124" s="79"/>
      <c r="N124" s="79"/>
      <c r="O124" s="80"/>
      <c r="P124" s="81"/>
      <c r="Q124" s="79"/>
      <c r="R124" s="79"/>
      <c r="S124" s="92"/>
      <c r="T124" s="81"/>
      <c r="U124" s="79"/>
      <c r="V124" s="79"/>
      <c r="W124" s="92"/>
      <c r="X124" s="94">
        <v>30</v>
      </c>
      <c r="Y124" s="79"/>
      <c r="Z124" s="79"/>
      <c r="AA124" s="92"/>
      <c r="AB124" s="94"/>
      <c r="AC124" s="79"/>
      <c r="AD124" s="79"/>
      <c r="AE124" s="95"/>
      <c r="AF124" s="94"/>
      <c r="AG124" s="25"/>
      <c r="AH124" s="25"/>
      <c r="AI124" s="34"/>
      <c r="AJ124" s="33"/>
      <c r="AK124" s="25"/>
      <c r="AL124" s="25"/>
      <c r="AM124" s="34"/>
    </row>
    <row r="125" spans="1:39" ht="18" customHeight="1">
      <c r="A125" s="8" t="s">
        <v>150</v>
      </c>
      <c r="B125" s="212" t="s">
        <v>151</v>
      </c>
      <c r="C125" s="213"/>
      <c r="D125" s="36">
        <v>1</v>
      </c>
      <c r="E125" s="37">
        <v>1</v>
      </c>
      <c r="F125" s="38">
        <v>7</v>
      </c>
      <c r="G125" s="33">
        <f>SUM(H125:K125)</f>
        <v>90</v>
      </c>
      <c r="H125" s="25">
        <v>30</v>
      </c>
      <c r="I125" s="25"/>
      <c r="J125" s="25">
        <v>60</v>
      </c>
      <c r="K125" s="26"/>
      <c r="L125" s="27"/>
      <c r="M125" s="25"/>
      <c r="N125" s="25"/>
      <c r="O125" s="26"/>
      <c r="P125" s="27"/>
      <c r="Q125" s="25"/>
      <c r="R125" s="25"/>
      <c r="S125" s="32"/>
      <c r="T125" s="27"/>
      <c r="U125" s="25"/>
      <c r="V125" s="25"/>
      <c r="W125" s="26"/>
      <c r="X125" s="154"/>
      <c r="Y125" s="155"/>
      <c r="Z125" s="155"/>
      <c r="AA125" s="32"/>
      <c r="AB125" s="98">
        <v>30</v>
      </c>
      <c r="AC125" s="25"/>
      <c r="AD125" s="25">
        <v>60</v>
      </c>
      <c r="AE125" s="34"/>
      <c r="AF125" s="33"/>
      <c r="AG125" s="25"/>
      <c r="AH125" s="25"/>
      <c r="AI125" s="34"/>
      <c r="AJ125" s="33"/>
      <c r="AK125" s="25"/>
      <c r="AL125" s="25"/>
      <c r="AM125" s="34"/>
    </row>
    <row r="126" spans="1:39" ht="18" customHeight="1">
      <c r="A126" s="8" t="s">
        <v>152</v>
      </c>
      <c r="B126" s="212" t="s">
        <v>153</v>
      </c>
      <c r="C126" s="213"/>
      <c r="D126" s="36"/>
      <c r="E126" s="37">
        <v>1</v>
      </c>
      <c r="F126" s="38">
        <v>5</v>
      </c>
      <c r="G126" s="33">
        <f t="shared" si="5"/>
        <v>60</v>
      </c>
      <c r="H126" s="79">
        <v>30</v>
      </c>
      <c r="I126" s="79"/>
      <c r="J126" s="79">
        <v>30</v>
      </c>
      <c r="K126" s="80"/>
      <c r="L126" s="81"/>
      <c r="M126" s="79"/>
      <c r="N126" s="79"/>
      <c r="O126" s="80"/>
      <c r="P126" s="81"/>
      <c r="Q126" s="79"/>
      <c r="R126" s="79"/>
      <c r="S126" s="92"/>
      <c r="T126" s="81"/>
      <c r="U126" s="79"/>
      <c r="V126" s="79"/>
      <c r="W126" s="92"/>
      <c r="X126" s="94"/>
      <c r="Y126" s="79"/>
      <c r="Z126" s="79"/>
      <c r="AA126" s="92"/>
      <c r="AB126" s="94">
        <v>30</v>
      </c>
      <c r="AC126" s="79"/>
      <c r="AD126" s="79">
        <v>30</v>
      </c>
      <c r="AE126" s="95"/>
      <c r="AF126" s="94"/>
      <c r="AG126" s="25"/>
      <c r="AH126" s="25"/>
      <c r="AI126" s="34"/>
      <c r="AJ126" s="33"/>
      <c r="AK126" s="25"/>
      <c r="AL126" s="25"/>
      <c r="AM126" s="34"/>
    </row>
    <row r="127" spans="1:39" ht="18" customHeight="1">
      <c r="A127" s="8" t="s">
        <v>154</v>
      </c>
      <c r="B127" s="212" t="s">
        <v>155</v>
      </c>
      <c r="C127" s="342"/>
      <c r="D127" s="36">
        <v>1</v>
      </c>
      <c r="E127" s="37">
        <v>1</v>
      </c>
      <c r="F127" s="38">
        <v>4</v>
      </c>
      <c r="G127" s="33">
        <f t="shared" si="5"/>
        <v>60</v>
      </c>
      <c r="H127" s="79">
        <v>30</v>
      </c>
      <c r="I127" s="79"/>
      <c r="J127" s="79">
        <v>30</v>
      </c>
      <c r="K127" s="80"/>
      <c r="L127" s="81"/>
      <c r="M127" s="79"/>
      <c r="N127" s="79"/>
      <c r="O127" s="80"/>
      <c r="P127" s="81"/>
      <c r="Q127" s="79"/>
      <c r="R127" s="79"/>
      <c r="S127" s="92"/>
      <c r="T127" s="81"/>
      <c r="U127" s="79"/>
      <c r="V127" s="79"/>
      <c r="W127" s="92"/>
      <c r="X127" s="94"/>
      <c r="Y127" s="79"/>
      <c r="Z127" s="79"/>
      <c r="AA127" s="92"/>
      <c r="AB127" s="94"/>
      <c r="AC127" s="79"/>
      <c r="AD127" s="79"/>
      <c r="AE127" s="95"/>
      <c r="AF127" s="97">
        <v>30</v>
      </c>
      <c r="AG127" s="25"/>
      <c r="AH127" s="25">
        <v>30</v>
      </c>
      <c r="AI127" s="34"/>
      <c r="AJ127" s="33"/>
      <c r="AK127" s="25"/>
      <c r="AL127" s="25"/>
      <c r="AM127" s="34"/>
    </row>
    <row r="128" spans="1:39" ht="18" customHeight="1">
      <c r="A128" s="8" t="s">
        <v>156</v>
      </c>
      <c r="B128" s="185" t="s">
        <v>157</v>
      </c>
      <c r="C128" s="102"/>
      <c r="D128" s="36"/>
      <c r="E128" s="37">
        <v>1</v>
      </c>
      <c r="F128" s="38">
        <v>2</v>
      </c>
      <c r="G128" s="33">
        <f t="shared" si="5"/>
        <v>30</v>
      </c>
      <c r="H128" s="79">
        <v>15</v>
      </c>
      <c r="I128" s="79"/>
      <c r="J128" s="79">
        <v>15</v>
      </c>
      <c r="K128" s="80"/>
      <c r="L128" s="81"/>
      <c r="M128" s="79"/>
      <c r="N128" s="79"/>
      <c r="O128" s="80"/>
      <c r="P128" s="81"/>
      <c r="Q128" s="79"/>
      <c r="R128" s="79"/>
      <c r="S128" s="92"/>
      <c r="T128" s="81"/>
      <c r="U128" s="79"/>
      <c r="V128" s="79"/>
      <c r="W128" s="92"/>
      <c r="X128" s="94"/>
      <c r="Y128" s="79"/>
      <c r="Z128" s="79"/>
      <c r="AA128" s="92"/>
      <c r="AB128" s="94"/>
      <c r="AC128" s="79"/>
      <c r="AD128" s="79"/>
      <c r="AE128" s="95"/>
      <c r="AF128" s="94">
        <v>15</v>
      </c>
      <c r="AG128" s="25"/>
      <c r="AH128" s="25">
        <v>15</v>
      </c>
      <c r="AI128" s="34"/>
      <c r="AJ128" s="33"/>
      <c r="AK128" s="25"/>
      <c r="AL128" s="25"/>
      <c r="AM128" s="34"/>
    </row>
    <row r="129" spans="1:40" ht="18" customHeight="1">
      <c r="A129" s="8" t="s">
        <v>158</v>
      </c>
      <c r="B129" s="185" t="s">
        <v>159</v>
      </c>
      <c r="C129" s="186"/>
      <c r="D129" s="36"/>
      <c r="E129" s="37">
        <v>1</v>
      </c>
      <c r="F129" s="38">
        <v>4</v>
      </c>
      <c r="G129" s="33">
        <f t="shared" si="5"/>
        <v>48</v>
      </c>
      <c r="H129" s="79">
        <v>24</v>
      </c>
      <c r="I129" s="79"/>
      <c r="J129" s="79">
        <v>24</v>
      </c>
      <c r="K129" s="80"/>
      <c r="L129" s="81"/>
      <c r="M129" s="79"/>
      <c r="N129" s="79"/>
      <c r="O129" s="80"/>
      <c r="P129" s="81"/>
      <c r="Q129" s="79"/>
      <c r="R129" s="79"/>
      <c r="S129" s="92"/>
      <c r="T129" s="81"/>
      <c r="U129" s="79"/>
      <c r="V129" s="79"/>
      <c r="W129" s="92"/>
      <c r="X129" s="94"/>
      <c r="Y129" s="79"/>
      <c r="Z129" s="79"/>
      <c r="AA129" s="92"/>
      <c r="AB129" s="94"/>
      <c r="AC129" s="79"/>
      <c r="AD129" s="79"/>
      <c r="AE129" s="95"/>
      <c r="AF129" s="94"/>
      <c r="AG129" s="25"/>
      <c r="AH129" s="25"/>
      <c r="AI129" s="34"/>
      <c r="AJ129" s="33">
        <v>24</v>
      </c>
      <c r="AK129" s="25"/>
      <c r="AL129" s="25">
        <v>24</v>
      </c>
      <c r="AM129" s="34"/>
      <c r="AN129" s="153"/>
    </row>
    <row r="130" spans="1:40" ht="18" customHeight="1" thickBot="1">
      <c r="A130" s="8" t="s">
        <v>160</v>
      </c>
      <c r="B130" s="22" t="s">
        <v>161</v>
      </c>
      <c r="C130" s="39"/>
      <c r="D130" s="40"/>
      <c r="E130" s="29">
        <v>1</v>
      </c>
      <c r="F130" s="31">
        <v>4</v>
      </c>
      <c r="G130" s="24"/>
      <c r="H130" s="79"/>
      <c r="I130" s="79"/>
      <c r="J130" s="79"/>
      <c r="K130" s="80"/>
      <c r="L130" s="84"/>
      <c r="M130" s="82"/>
      <c r="N130" s="82"/>
      <c r="O130" s="83"/>
      <c r="P130" s="84"/>
      <c r="Q130" s="82"/>
      <c r="R130" s="82"/>
      <c r="S130" s="91"/>
      <c r="T130" s="81"/>
      <c r="U130" s="79"/>
      <c r="V130" s="79"/>
      <c r="W130" s="92"/>
      <c r="X130" s="93"/>
      <c r="Y130" s="82"/>
      <c r="Z130" s="82"/>
      <c r="AA130" s="91"/>
      <c r="AB130" s="94"/>
      <c r="AC130" s="79"/>
      <c r="AD130" s="79"/>
      <c r="AE130" s="92"/>
      <c r="AF130" s="94" t="s">
        <v>68</v>
      </c>
      <c r="AG130" s="28"/>
      <c r="AH130" s="28"/>
      <c r="AI130" s="31"/>
      <c r="AJ130" s="24"/>
      <c r="AK130" s="28"/>
      <c r="AL130" s="28"/>
      <c r="AM130" s="31"/>
      <c r="AN130" s="153"/>
    </row>
    <row r="131" spans="1:40" ht="13.5" thickTop="1">
      <c r="A131" s="135"/>
      <c r="B131" s="241" t="s">
        <v>71</v>
      </c>
      <c r="C131" s="242"/>
      <c r="D131" s="326">
        <f t="shared" ref="D131:AM131" si="6">SUM(D107:D130)</f>
        <v>12</v>
      </c>
      <c r="E131" s="279">
        <f t="shared" si="6"/>
        <v>24</v>
      </c>
      <c r="F131" s="275">
        <f t="shared" si="6"/>
        <v>107</v>
      </c>
      <c r="G131" s="277">
        <f t="shared" si="6"/>
        <v>1120</v>
      </c>
      <c r="H131" s="279">
        <f t="shared" si="6"/>
        <v>549</v>
      </c>
      <c r="I131" s="279">
        <f t="shared" si="6"/>
        <v>0</v>
      </c>
      <c r="J131" s="279">
        <f t="shared" si="6"/>
        <v>571</v>
      </c>
      <c r="K131" s="275">
        <f t="shared" si="6"/>
        <v>0</v>
      </c>
      <c r="L131" s="136">
        <f t="shared" si="6"/>
        <v>75</v>
      </c>
      <c r="M131" s="137">
        <f t="shared" si="6"/>
        <v>0</v>
      </c>
      <c r="N131" s="137">
        <f t="shared" si="6"/>
        <v>45</v>
      </c>
      <c r="O131" s="138">
        <f t="shared" si="6"/>
        <v>0</v>
      </c>
      <c r="P131" s="136">
        <f t="shared" si="6"/>
        <v>45</v>
      </c>
      <c r="Q131" s="137">
        <f t="shared" si="6"/>
        <v>0</v>
      </c>
      <c r="R131" s="137">
        <f t="shared" si="6"/>
        <v>75</v>
      </c>
      <c r="S131" s="139">
        <f t="shared" si="6"/>
        <v>0</v>
      </c>
      <c r="T131" s="136">
        <f t="shared" si="6"/>
        <v>135</v>
      </c>
      <c r="U131" s="137">
        <f t="shared" si="6"/>
        <v>0</v>
      </c>
      <c r="V131" s="137">
        <f t="shared" si="6"/>
        <v>135</v>
      </c>
      <c r="W131" s="139">
        <f t="shared" si="6"/>
        <v>0</v>
      </c>
      <c r="X131" s="140">
        <f t="shared" si="6"/>
        <v>165</v>
      </c>
      <c r="Y131" s="137">
        <f t="shared" si="6"/>
        <v>0</v>
      </c>
      <c r="Z131" s="137">
        <f t="shared" si="6"/>
        <v>157</v>
      </c>
      <c r="AA131" s="139">
        <f t="shared" si="6"/>
        <v>0</v>
      </c>
      <c r="AB131" s="140">
        <f t="shared" si="6"/>
        <v>60</v>
      </c>
      <c r="AC131" s="137">
        <f t="shared" si="6"/>
        <v>0</v>
      </c>
      <c r="AD131" s="137">
        <f t="shared" si="6"/>
        <v>90</v>
      </c>
      <c r="AE131" s="139">
        <f t="shared" si="6"/>
        <v>0</v>
      </c>
      <c r="AF131" s="136">
        <f t="shared" si="6"/>
        <v>45</v>
      </c>
      <c r="AG131" s="137">
        <f t="shared" si="6"/>
        <v>0</v>
      </c>
      <c r="AH131" s="137">
        <f t="shared" si="6"/>
        <v>45</v>
      </c>
      <c r="AI131" s="139">
        <f t="shared" si="6"/>
        <v>0</v>
      </c>
      <c r="AJ131" s="140">
        <f t="shared" si="6"/>
        <v>24</v>
      </c>
      <c r="AK131" s="137">
        <f t="shared" si="6"/>
        <v>0</v>
      </c>
      <c r="AL131" s="137">
        <f t="shared" si="6"/>
        <v>24</v>
      </c>
      <c r="AM131" s="139">
        <f t="shared" si="6"/>
        <v>0</v>
      </c>
      <c r="AN131" s="153"/>
    </row>
    <row r="132" spans="1:40" ht="13.5" thickBot="1">
      <c r="A132" s="141"/>
      <c r="B132" s="243"/>
      <c r="C132" s="244"/>
      <c r="D132" s="327"/>
      <c r="E132" s="280"/>
      <c r="F132" s="276"/>
      <c r="G132" s="278"/>
      <c r="H132" s="280"/>
      <c r="I132" s="280"/>
      <c r="J132" s="280"/>
      <c r="K132" s="276"/>
      <c r="L132" s="201">
        <f>SUM(L131:O131)</f>
        <v>120</v>
      </c>
      <c r="M132" s="202"/>
      <c r="N132" s="202"/>
      <c r="O132" s="203"/>
      <c r="P132" s="201">
        <f>SUM(P131:S131)</f>
        <v>120</v>
      </c>
      <c r="Q132" s="202"/>
      <c r="R132" s="202"/>
      <c r="S132" s="203"/>
      <c r="T132" s="201">
        <f>SUM(T131:W131)</f>
        <v>270</v>
      </c>
      <c r="U132" s="202"/>
      <c r="V132" s="202"/>
      <c r="W132" s="203"/>
      <c r="X132" s="201">
        <f>SUM(X131:AA131)</f>
        <v>322</v>
      </c>
      <c r="Y132" s="202"/>
      <c r="Z132" s="202"/>
      <c r="AA132" s="203"/>
      <c r="AB132" s="201">
        <f>SUM(AB131:AE131)</f>
        <v>150</v>
      </c>
      <c r="AC132" s="202"/>
      <c r="AD132" s="202"/>
      <c r="AE132" s="203"/>
      <c r="AF132" s="201">
        <f>SUM(AF131:AI131)</f>
        <v>90</v>
      </c>
      <c r="AG132" s="202"/>
      <c r="AH132" s="202"/>
      <c r="AI132" s="203"/>
      <c r="AJ132" s="201">
        <f>SUM(AJ131:AM131)</f>
        <v>48</v>
      </c>
      <c r="AK132" s="202"/>
      <c r="AL132" s="202"/>
      <c r="AM132" s="203"/>
      <c r="AN132" s="153">
        <f>SUM(L132:AI132)*15+120</f>
        <v>16200</v>
      </c>
    </row>
    <row r="133" spans="1:40">
      <c r="A133" s="318" t="s">
        <v>191</v>
      </c>
      <c r="B133" s="319"/>
      <c r="C133" s="320"/>
      <c r="D133" s="321" t="s">
        <v>45</v>
      </c>
      <c r="E133" s="324" t="s">
        <v>46</v>
      </c>
      <c r="F133" s="204" t="s">
        <v>13</v>
      </c>
      <c r="G133" s="328" t="s">
        <v>36</v>
      </c>
      <c r="H133" s="223" t="s">
        <v>47</v>
      </c>
      <c r="I133" s="223" t="s">
        <v>48</v>
      </c>
      <c r="J133" s="223" t="s">
        <v>49</v>
      </c>
      <c r="K133" s="226" t="s">
        <v>50</v>
      </c>
      <c r="L133" s="311" t="s">
        <v>73</v>
      </c>
      <c r="M133" s="312"/>
      <c r="N133" s="312"/>
      <c r="O133" s="313"/>
      <c r="P133" s="311" t="s">
        <v>74</v>
      </c>
      <c r="Q133" s="312"/>
      <c r="R133" s="312"/>
      <c r="S133" s="313"/>
      <c r="T133" s="311" t="s">
        <v>75</v>
      </c>
      <c r="U133" s="312"/>
      <c r="V133" s="312"/>
      <c r="W133" s="313"/>
      <c r="X133" s="311" t="s">
        <v>76</v>
      </c>
      <c r="Y133" s="312"/>
      <c r="Z133" s="312"/>
      <c r="AA133" s="313"/>
      <c r="AB133" s="311" t="s">
        <v>77</v>
      </c>
      <c r="AC133" s="312"/>
      <c r="AD133" s="312"/>
      <c r="AE133" s="313"/>
      <c r="AF133" s="311" t="s">
        <v>78</v>
      </c>
      <c r="AG133" s="312"/>
      <c r="AH133" s="312"/>
      <c r="AI133" s="313"/>
      <c r="AJ133" s="311" t="s">
        <v>79</v>
      </c>
      <c r="AK133" s="312"/>
      <c r="AL133" s="312"/>
      <c r="AM133" s="313"/>
      <c r="AN133" s="153"/>
    </row>
    <row r="134" spans="1:40">
      <c r="A134" s="318"/>
      <c r="B134" s="319"/>
      <c r="C134" s="320"/>
      <c r="D134" s="322"/>
      <c r="E134" s="324"/>
      <c r="F134" s="325"/>
      <c r="G134" s="328"/>
      <c r="H134" s="223"/>
      <c r="I134" s="223"/>
      <c r="J134" s="223"/>
      <c r="K134" s="226"/>
      <c r="L134" s="206" t="s">
        <v>47</v>
      </c>
      <c r="M134" s="210" t="s">
        <v>48</v>
      </c>
      <c r="N134" s="208" t="s">
        <v>52</v>
      </c>
      <c r="O134" s="204" t="s">
        <v>50</v>
      </c>
      <c r="P134" s="206" t="s">
        <v>47</v>
      </c>
      <c r="Q134" s="210" t="s">
        <v>48</v>
      </c>
      <c r="R134" s="208" t="s">
        <v>52</v>
      </c>
      <c r="S134" s="204" t="s">
        <v>50</v>
      </c>
      <c r="T134" s="206" t="s">
        <v>47</v>
      </c>
      <c r="U134" s="210" t="s">
        <v>48</v>
      </c>
      <c r="V134" s="208" t="s">
        <v>52</v>
      </c>
      <c r="W134" s="204" t="s">
        <v>50</v>
      </c>
      <c r="X134" s="206" t="s">
        <v>47</v>
      </c>
      <c r="Y134" s="210" t="s">
        <v>48</v>
      </c>
      <c r="Z134" s="208" t="s">
        <v>52</v>
      </c>
      <c r="AA134" s="204" t="s">
        <v>50</v>
      </c>
      <c r="AB134" s="206" t="s">
        <v>47</v>
      </c>
      <c r="AC134" s="210" t="s">
        <v>48</v>
      </c>
      <c r="AD134" s="208" t="s">
        <v>52</v>
      </c>
      <c r="AE134" s="204" t="s">
        <v>50</v>
      </c>
      <c r="AF134" s="206" t="s">
        <v>47</v>
      </c>
      <c r="AG134" s="210" t="s">
        <v>48</v>
      </c>
      <c r="AH134" s="208" t="s">
        <v>52</v>
      </c>
      <c r="AI134" s="204" t="s">
        <v>50</v>
      </c>
      <c r="AJ134" s="206" t="s">
        <v>47</v>
      </c>
      <c r="AK134" s="210" t="s">
        <v>48</v>
      </c>
      <c r="AL134" s="208" t="s">
        <v>52</v>
      </c>
      <c r="AM134" s="204" t="s">
        <v>50</v>
      </c>
      <c r="AN134" s="153"/>
    </row>
    <row r="135" spans="1:40" ht="17.45" customHeight="1" thickBot="1">
      <c r="A135" s="318"/>
      <c r="B135" s="319"/>
      <c r="C135" s="320"/>
      <c r="D135" s="323"/>
      <c r="E135" s="209"/>
      <c r="F135" s="205"/>
      <c r="G135" s="207"/>
      <c r="H135" s="224"/>
      <c r="I135" s="224"/>
      <c r="J135" s="224"/>
      <c r="K135" s="227"/>
      <c r="L135" s="207"/>
      <c r="M135" s="211"/>
      <c r="N135" s="209"/>
      <c r="O135" s="205"/>
      <c r="P135" s="207"/>
      <c r="Q135" s="211"/>
      <c r="R135" s="209"/>
      <c r="S135" s="205"/>
      <c r="T135" s="207"/>
      <c r="U135" s="211"/>
      <c r="V135" s="209"/>
      <c r="W135" s="205"/>
      <c r="X135" s="207"/>
      <c r="Y135" s="211"/>
      <c r="Z135" s="209"/>
      <c r="AA135" s="205"/>
      <c r="AB135" s="207"/>
      <c r="AC135" s="211"/>
      <c r="AD135" s="209"/>
      <c r="AE135" s="205"/>
      <c r="AF135" s="207"/>
      <c r="AG135" s="211"/>
      <c r="AH135" s="209"/>
      <c r="AI135" s="205"/>
      <c r="AJ135" s="207"/>
      <c r="AK135" s="211"/>
      <c r="AL135" s="209"/>
      <c r="AM135" s="205"/>
      <c r="AN135" s="153"/>
    </row>
    <row r="136" spans="1:40" ht="12.75" customHeight="1">
      <c r="A136" s="318"/>
      <c r="B136" s="319"/>
      <c r="C136" s="320"/>
      <c r="D136" s="340">
        <f t="shared" ref="D136:K136" si="7">SUM(D74+D131)</f>
        <v>16</v>
      </c>
      <c r="E136" s="340">
        <f t="shared" si="7"/>
        <v>41</v>
      </c>
      <c r="F136" s="340">
        <f t="shared" si="7"/>
        <v>149</v>
      </c>
      <c r="G136" s="340">
        <f t="shared" si="7"/>
        <v>1646</v>
      </c>
      <c r="H136" s="340">
        <f t="shared" si="7"/>
        <v>730</v>
      </c>
      <c r="I136" s="340">
        <f t="shared" si="7"/>
        <v>105</v>
      </c>
      <c r="J136" s="340">
        <f t="shared" si="7"/>
        <v>811</v>
      </c>
      <c r="K136" s="340">
        <f t="shared" si="7"/>
        <v>0</v>
      </c>
      <c r="L136" s="54">
        <v>10</v>
      </c>
      <c r="M136" s="55">
        <v>2</v>
      </c>
      <c r="N136" s="55">
        <v>6</v>
      </c>
      <c r="O136" s="56">
        <f>SUM(O131)</f>
        <v>0</v>
      </c>
      <c r="P136" s="54">
        <v>8</v>
      </c>
      <c r="Q136" s="55">
        <v>1</v>
      </c>
      <c r="R136" s="55">
        <v>9</v>
      </c>
      <c r="S136" s="57">
        <f>SUM(S131)</f>
        <v>0</v>
      </c>
      <c r="T136" s="58">
        <v>10</v>
      </c>
      <c r="U136" s="55">
        <v>2</v>
      </c>
      <c r="V136" s="55">
        <v>12</v>
      </c>
      <c r="W136" s="56">
        <f>SUM(W131)</f>
        <v>0</v>
      </c>
      <c r="X136" s="54">
        <v>11</v>
      </c>
      <c r="Y136" s="55">
        <v>2</v>
      </c>
      <c r="Z136" s="55">
        <v>13</v>
      </c>
      <c r="AA136" s="57">
        <f>SUM(AA131)</f>
        <v>0</v>
      </c>
      <c r="AB136" s="58">
        <f>SUM(AB131)</f>
        <v>60</v>
      </c>
      <c r="AC136" s="55">
        <f>SUM(AC131)</f>
        <v>0</v>
      </c>
      <c r="AD136" s="55">
        <v>8</v>
      </c>
      <c r="AE136" s="56">
        <f t="shared" ref="AE136:AM136" si="8">SUM(AE131)</f>
        <v>0</v>
      </c>
      <c r="AF136" s="54">
        <v>5</v>
      </c>
      <c r="AG136" s="55">
        <f t="shared" si="8"/>
        <v>0</v>
      </c>
      <c r="AH136" s="55">
        <v>5</v>
      </c>
      <c r="AI136" s="57">
        <f t="shared" si="8"/>
        <v>0</v>
      </c>
      <c r="AJ136" s="58">
        <v>2</v>
      </c>
      <c r="AK136" s="55">
        <f t="shared" si="8"/>
        <v>0</v>
      </c>
      <c r="AL136" s="55">
        <f t="shared" si="8"/>
        <v>24</v>
      </c>
      <c r="AM136" s="57">
        <f t="shared" si="8"/>
        <v>0</v>
      </c>
      <c r="AN136" s="153"/>
    </row>
    <row r="137" spans="1:40" ht="13.5" customHeight="1" thickBot="1">
      <c r="A137" s="318"/>
      <c r="B137" s="319"/>
      <c r="C137" s="320"/>
      <c r="D137" s="341"/>
      <c r="E137" s="341"/>
      <c r="F137" s="341"/>
      <c r="G137" s="341"/>
      <c r="H137" s="341"/>
      <c r="I137" s="341"/>
      <c r="J137" s="341"/>
      <c r="K137" s="341"/>
      <c r="L137" s="252">
        <f>SUM(L136:O136)</f>
        <v>18</v>
      </c>
      <c r="M137" s="253"/>
      <c r="N137" s="253"/>
      <c r="O137" s="254"/>
      <c r="P137" s="252">
        <f>SUM(P136:S136)</f>
        <v>18</v>
      </c>
      <c r="Q137" s="253"/>
      <c r="R137" s="253"/>
      <c r="S137" s="254"/>
      <c r="T137" s="252">
        <f>SUM(T136:W136)</f>
        <v>24</v>
      </c>
      <c r="U137" s="253"/>
      <c r="V137" s="253"/>
      <c r="W137" s="254"/>
      <c r="X137" s="252">
        <f>SUM(X136:AA136)</f>
        <v>26</v>
      </c>
      <c r="Y137" s="253"/>
      <c r="Z137" s="253"/>
      <c r="AA137" s="254"/>
      <c r="AB137" s="252">
        <f>SUM(AB136:AE136)</f>
        <v>68</v>
      </c>
      <c r="AC137" s="253"/>
      <c r="AD137" s="253"/>
      <c r="AE137" s="254"/>
      <c r="AF137" s="252">
        <f>SUM(AF136:AI136)</f>
        <v>10</v>
      </c>
      <c r="AG137" s="253"/>
      <c r="AH137" s="253"/>
      <c r="AI137" s="254"/>
      <c r="AJ137" s="252">
        <f>SUM(AJ136:AM136)</f>
        <v>26</v>
      </c>
      <c r="AK137" s="253"/>
      <c r="AL137" s="253"/>
      <c r="AM137" s="254"/>
      <c r="AN137" s="153">
        <f>SUM(L137:AI137)*15+130</f>
        <v>2590</v>
      </c>
    </row>
    <row r="138" spans="1:40">
      <c r="A138" s="318"/>
      <c r="B138" s="319"/>
      <c r="C138" s="320"/>
      <c r="D138" s="299" t="s">
        <v>80</v>
      </c>
      <c r="E138" s="271"/>
      <c r="F138" s="300"/>
      <c r="G138" s="307" t="s">
        <v>81</v>
      </c>
      <c r="H138" s="282"/>
      <c r="I138" s="282"/>
      <c r="J138" s="282"/>
      <c r="K138" s="308"/>
      <c r="L138" s="249">
        <v>2</v>
      </c>
      <c r="M138" s="250"/>
      <c r="N138" s="250"/>
      <c r="O138" s="251"/>
      <c r="P138" s="249">
        <v>4</v>
      </c>
      <c r="Q138" s="250"/>
      <c r="R138" s="250"/>
      <c r="S138" s="251"/>
      <c r="T138" s="249">
        <v>4</v>
      </c>
      <c r="U138" s="250"/>
      <c r="V138" s="250"/>
      <c r="W138" s="251"/>
      <c r="X138" s="249">
        <v>4</v>
      </c>
      <c r="Y138" s="250"/>
      <c r="Z138" s="250"/>
      <c r="AA138" s="251"/>
      <c r="AB138" s="337">
        <v>1</v>
      </c>
      <c r="AC138" s="338"/>
      <c r="AD138" s="338"/>
      <c r="AE138" s="339"/>
      <c r="AF138" s="249">
        <v>1</v>
      </c>
      <c r="AG138" s="250"/>
      <c r="AH138" s="250"/>
      <c r="AI138" s="251"/>
      <c r="AJ138" s="249">
        <v>0</v>
      </c>
      <c r="AK138" s="250"/>
      <c r="AL138" s="250"/>
      <c r="AM138" s="251"/>
      <c r="AN138" s="153">
        <f>SUM(L138:AM138)</f>
        <v>16</v>
      </c>
    </row>
    <row r="139" spans="1:40">
      <c r="A139" s="318"/>
      <c r="B139" s="319"/>
      <c r="C139" s="320"/>
      <c r="D139" s="301"/>
      <c r="E139" s="302"/>
      <c r="F139" s="303"/>
      <c r="G139" s="296" t="s">
        <v>82</v>
      </c>
      <c r="H139" s="297"/>
      <c r="I139" s="297"/>
      <c r="J139" s="297"/>
      <c r="K139" s="298"/>
      <c r="L139" s="292">
        <v>9</v>
      </c>
      <c r="M139" s="293"/>
      <c r="N139" s="293"/>
      <c r="O139" s="294"/>
      <c r="P139" s="292">
        <v>7</v>
      </c>
      <c r="Q139" s="293"/>
      <c r="R139" s="293"/>
      <c r="S139" s="294"/>
      <c r="T139" s="292">
        <v>7</v>
      </c>
      <c r="U139" s="293"/>
      <c r="V139" s="293"/>
      <c r="W139" s="294"/>
      <c r="X139" s="292">
        <v>9</v>
      </c>
      <c r="Y139" s="293"/>
      <c r="Z139" s="293"/>
      <c r="AA139" s="294"/>
      <c r="AB139" s="292">
        <v>3</v>
      </c>
      <c r="AC139" s="293"/>
      <c r="AD139" s="293"/>
      <c r="AE139" s="294"/>
      <c r="AF139" s="292">
        <v>5</v>
      </c>
      <c r="AG139" s="293"/>
      <c r="AH139" s="293"/>
      <c r="AI139" s="294"/>
      <c r="AJ139" s="292">
        <v>2</v>
      </c>
      <c r="AK139" s="293"/>
      <c r="AL139" s="293"/>
      <c r="AM139" s="294"/>
      <c r="AN139" s="153">
        <f>SUM(L139:AM139)</f>
        <v>42</v>
      </c>
    </row>
    <row r="140" spans="1:40" ht="13.5" thickBot="1">
      <c r="A140" s="318"/>
      <c r="B140" s="319"/>
      <c r="C140" s="320"/>
      <c r="D140" s="304"/>
      <c r="E140" s="305"/>
      <c r="F140" s="306"/>
      <c r="G140" s="296" t="s">
        <v>13</v>
      </c>
      <c r="H140" s="297"/>
      <c r="I140" s="297"/>
      <c r="J140" s="297"/>
      <c r="K140" s="298"/>
      <c r="L140" s="295">
        <v>30</v>
      </c>
      <c r="M140" s="295"/>
      <c r="N140" s="295"/>
      <c r="O140" s="295"/>
      <c r="P140" s="295">
        <v>30</v>
      </c>
      <c r="Q140" s="295"/>
      <c r="R140" s="295"/>
      <c r="S140" s="295"/>
      <c r="T140" s="222">
        <v>30</v>
      </c>
      <c r="U140" s="222"/>
      <c r="V140" s="222"/>
      <c r="W140" s="222"/>
      <c r="X140" s="222">
        <v>30</v>
      </c>
      <c r="Y140" s="222"/>
      <c r="Z140" s="222"/>
      <c r="AA140" s="222"/>
      <c r="AB140" s="295">
        <v>13</v>
      </c>
      <c r="AC140" s="295"/>
      <c r="AD140" s="295"/>
      <c r="AE140" s="295"/>
      <c r="AF140" s="295">
        <v>11</v>
      </c>
      <c r="AG140" s="295"/>
      <c r="AH140" s="295"/>
      <c r="AI140" s="295"/>
      <c r="AJ140" s="222">
        <v>5</v>
      </c>
      <c r="AK140" s="222"/>
      <c r="AL140" s="222"/>
      <c r="AM140" s="222"/>
      <c r="AN140" s="153">
        <f>SUM(L140:AM140)</f>
        <v>149</v>
      </c>
    </row>
    <row r="141" spans="1:40">
      <c r="A141" s="142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70"/>
      <c r="V141" s="143"/>
      <c r="W141" s="143"/>
      <c r="X141" s="143"/>
      <c r="Y141" s="143"/>
      <c r="Z141" s="170"/>
      <c r="AA141" s="171"/>
      <c r="AB141" s="144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5"/>
      <c r="AN141" s="153"/>
    </row>
    <row r="142" spans="1:40" ht="18" customHeight="1">
      <c r="A142" s="59" t="s">
        <v>83</v>
      </c>
      <c r="B142" s="60"/>
      <c r="C142" s="60"/>
      <c r="D142" s="60"/>
      <c r="E142" s="60"/>
      <c r="F142" s="60"/>
      <c r="G142" s="60"/>
      <c r="H142" s="172"/>
      <c r="I142" s="172"/>
      <c r="J142" s="172"/>
      <c r="K142" s="172"/>
      <c r="L142" s="172"/>
      <c r="M142" s="172"/>
      <c r="N142" s="172"/>
      <c r="O142" s="172"/>
      <c r="P142" s="172"/>
      <c r="Q142" s="172"/>
      <c r="R142" s="172"/>
      <c r="S142" s="172"/>
      <c r="T142" s="172"/>
      <c r="U142" s="172"/>
      <c r="V142" s="172"/>
      <c r="W142" s="172"/>
      <c r="X142" s="172"/>
      <c r="Y142" s="172"/>
      <c r="Z142" s="172"/>
      <c r="AA142" s="173"/>
      <c r="AB142" s="353" t="s">
        <v>187</v>
      </c>
      <c r="AC142" s="238"/>
      <c r="AD142" s="238"/>
      <c r="AE142" s="238"/>
      <c r="AF142" s="238"/>
      <c r="AG142" s="238"/>
      <c r="AH142" s="238"/>
      <c r="AI142" s="238"/>
      <c r="AJ142" s="238"/>
      <c r="AK142" s="238"/>
      <c r="AL142" s="238"/>
      <c r="AM142" s="239"/>
      <c r="AN142" s="153"/>
    </row>
    <row r="143" spans="1:40" ht="15.75">
      <c r="A143" s="61"/>
      <c r="B143" s="114" t="s">
        <v>86</v>
      </c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60"/>
      <c r="Y143" s="60"/>
      <c r="Z143" s="172"/>
      <c r="AA143" s="173"/>
      <c r="AB143" s="62"/>
      <c r="AC143" s="60"/>
      <c r="AD143" s="63"/>
      <c r="AE143" s="63"/>
      <c r="AF143" s="172"/>
      <c r="AG143" s="172"/>
      <c r="AH143" s="172"/>
      <c r="AI143" s="172"/>
      <c r="AJ143" s="172"/>
      <c r="AK143" s="130"/>
      <c r="AL143" s="130"/>
      <c r="AM143" s="147"/>
      <c r="AN143" s="153"/>
    </row>
    <row r="144" spans="1:40" ht="15.75">
      <c r="A144" s="61"/>
      <c r="B144" s="119" t="s">
        <v>87</v>
      </c>
      <c r="C144" s="119"/>
      <c r="D144" s="119"/>
      <c r="E144" s="119"/>
      <c r="F144" s="119"/>
      <c r="G144" s="119"/>
      <c r="H144" s="119"/>
      <c r="I144" s="119"/>
      <c r="J144" s="119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72"/>
      <c r="Y144" s="172"/>
      <c r="Z144" s="172"/>
      <c r="AA144" s="173"/>
      <c r="AB144" s="146"/>
      <c r="AC144" s="64" t="s">
        <v>88</v>
      </c>
      <c r="AD144" s="65"/>
      <c r="AE144" s="65"/>
      <c r="AF144" s="66"/>
      <c r="AG144" s="148"/>
      <c r="AH144" s="172"/>
      <c r="AI144" s="172"/>
      <c r="AJ144" s="148"/>
      <c r="AK144" s="148"/>
      <c r="AL144" s="148"/>
      <c r="AM144" s="173"/>
      <c r="AN144" s="153"/>
    </row>
    <row r="145" spans="1:39" ht="15.75">
      <c r="A145" s="61"/>
      <c r="B145" s="114" t="s">
        <v>117</v>
      </c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72"/>
      <c r="Y145" s="172"/>
      <c r="Z145" s="172"/>
      <c r="AA145" s="173"/>
      <c r="AB145" s="146"/>
      <c r="AC145" s="66" t="s">
        <v>90</v>
      </c>
      <c r="AD145" s="66" t="s">
        <v>91</v>
      </c>
      <c r="AE145" s="60"/>
      <c r="AF145" s="63"/>
      <c r="AG145" s="172"/>
      <c r="AH145" s="172"/>
      <c r="AI145" s="172"/>
      <c r="AJ145" s="172"/>
      <c r="AK145" s="172"/>
      <c r="AL145" s="172"/>
      <c r="AM145" s="149"/>
    </row>
    <row r="146" spans="1:39" ht="15.75">
      <c r="A146" s="61"/>
      <c r="B146" s="114" t="s">
        <v>92</v>
      </c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72"/>
      <c r="Y146" s="172"/>
      <c r="Z146" s="172"/>
      <c r="AA146" s="173"/>
      <c r="AB146" s="146"/>
      <c r="AC146" s="65" t="s">
        <v>93</v>
      </c>
      <c r="AD146" s="65" t="s">
        <v>94</v>
      </c>
      <c r="AE146" s="67"/>
      <c r="AF146" s="67"/>
      <c r="AG146" s="172"/>
      <c r="AH146" s="172"/>
      <c r="AI146" s="172"/>
      <c r="AJ146" s="172"/>
      <c r="AK146" s="172"/>
      <c r="AL146" s="172"/>
      <c r="AM146" s="173"/>
    </row>
    <row r="147" spans="1:39" ht="15.75">
      <c r="A147" s="61"/>
      <c r="B147" s="114" t="s">
        <v>95</v>
      </c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72"/>
      <c r="Y147" s="172"/>
      <c r="Z147" s="172"/>
      <c r="AA147" s="173"/>
      <c r="AB147" s="146"/>
      <c r="AC147" s="66" t="s">
        <v>49</v>
      </c>
      <c r="AD147" s="104" t="s">
        <v>96</v>
      </c>
      <c r="AE147" s="60"/>
      <c r="AF147" s="60"/>
      <c r="AG147" s="172"/>
      <c r="AH147" s="172"/>
      <c r="AI147" s="172"/>
      <c r="AJ147" s="172"/>
      <c r="AK147" s="172"/>
      <c r="AL147" s="172"/>
      <c r="AM147" s="173"/>
    </row>
    <row r="148" spans="1:39" ht="15.75">
      <c r="A148" s="61"/>
      <c r="B148" s="115" t="s">
        <v>97</v>
      </c>
      <c r="C148" s="114"/>
      <c r="D148" s="114"/>
      <c r="E148" s="114"/>
      <c r="F148" s="114"/>
      <c r="G148" s="114"/>
      <c r="H148" s="114"/>
      <c r="I148" s="114"/>
      <c r="J148" s="114"/>
      <c r="K148" s="3"/>
      <c r="L148" s="3"/>
      <c r="M148" s="3"/>
      <c r="N148" s="3"/>
      <c r="O148" s="3"/>
      <c r="P148" s="3"/>
      <c r="Q148" s="60"/>
      <c r="R148" s="60"/>
      <c r="S148" s="60"/>
      <c r="T148" s="63"/>
      <c r="U148" s="63"/>
      <c r="V148" s="63"/>
      <c r="W148" s="63"/>
      <c r="X148" s="172"/>
      <c r="Y148" s="172"/>
      <c r="Z148" s="172"/>
      <c r="AA148" s="173"/>
      <c r="AB148" s="146"/>
      <c r="AC148" s="119" t="s">
        <v>98</v>
      </c>
      <c r="AD148" s="104" t="s">
        <v>99</v>
      </c>
      <c r="AE148" s="60"/>
      <c r="AF148" s="60"/>
      <c r="AG148" s="172"/>
      <c r="AH148" s="172"/>
      <c r="AI148" s="119"/>
      <c r="AJ148" s="119"/>
      <c r="AK148" s="119"/>
      <c r="AL148" s="119"/>
      <c r="AM148" s="119"/>
    </row>
    <row r="149" spans="1:39" ht="15.75">
      <c r="A149" s="61"/>
      <c r="B149" s="119" t="s">
        <v>100</v>
      </c>
      <c r="C149" s="3"/>
      <c r="D149" s="3"/>
      <c r="E149" s="3"/>
      <c r="F149" s="3"/>
      <c r="G149" s="3"/>
      <c r="H149" s="3"/>
      <c r="I149" s="3"/>
      <c r="J149" s="3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72"/>
      <c r="Y149" s="172"/>
      <c r="Z149" s="172"/>
      <c r="AA149" s="173"/>
      <c r="AB149" s="146"/>
      <c r="AC149" s="66" t="s">
        <v>101</v>
      </c>
      <c r="AD149" s="66" t="s">
        <v>102</v>
      </c>
      <c r="AE149" s="60"/>
      <c r="AF149" s="63"/>
      <c r="AG149" s="172"/>
      <c r="AH149" s="172"/>
      <c r="AI149" s="172"/>
      <c r="AJ149" s="172"/>
      <c r="AK149" s="172"/>
      <c r="AL149" s="172"/>
      <c r="AM149" s="173"/>
    </row>
    <row r="150" spans="1:39" ht="15.75">
      <c r="A150" s="61"/>
      <c r="B150" s="115" t="s">
        <v>103</v>
      </c>
      <c r="C150" s="114"/>
      <c r="D150" s="114"/>
      <c r="E150" s="114"/>
      <c r="F150" s="114"/>
      <c r="G150" s="114"/>
      <c r="H150" s="114"/>
      <c r="I150" s="114"/>
      <c r="J150" s="114"/>
      <c r="K150" s="3"/>
      <c r="L150" s="3"/>
      <c r="M150" s="3"/>
      <c r="N150" s="3"/>
      <c r="O150" s="3"/>
      <c r="P150" s="3"/>
      <c r="Q150" s="60"/>
      <c r="R150" s="60"/>
      <c r="S150" s="60"/>
      <c r="T150" s="63"/>
      <c r="U150" s="63"/>
      <c r="V150" s="63"/>
      <c r="W150" s="63"/>
      <c r="X150" s="172"/>
      <c r="Y150" s="172"/>
      <c r="Z150" s="172"/>
      <c r="AA150" s="173"/>
      <c r="AB150" s="146"/>
      <c r="AC150" s="65" t="s">
        <v>104</v>
      </c>
      <c r="AD150" s="65" t="s">
        <v>105</v>
      </c>
      <c r="AE150" s="60"/>
      <c r="AF150" s="63"/>
      <c r="AG150" s="172"/>
      <c r="AH150" s="172"/>
      <c r="AI150" s="172"/>
      <c r="AJ150" s="172"/>
      <c r="AK150" s="172"/>
      <c r="AL150" s="172"/>
      <c r="AM150" s="173"/>
    </row>
    <row r="151" spans="1:39" ht="15.75">
      <c r="A151" s="61"/>
      <c r="B151" s="119"/>
      <c r="C151" s="119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60"/>
      <c r="R151" s="60"/>
      <c r="S151" s="60"/>
      <c r="T151" s="63"/>
      <c r="U151" s="63"/>
      <c r="V151" s="63"/>
      <c r="W151" s="63"/>
      <c r="X151" s="172"/>
      <c r="Y151" s="172"/>
      <c r="Z151" s="172"/>
      <c r="AA151" s="173"/>
      <c r="AB151" s="146"/>
      <c r="AC151" s="68"/>
      <c r="AD151" s="65" t="s">
        <v>106</v>
      </c>
      <c r="AE151" s="119"/>
      <c r="AF151" s="63"/>
      <c r="AG151" s="172"/>
      <c r="AH151" s="172"/>
      <c r="AI151" s="172"/>
      <c r="AJ151" s="172"/>
      <c r="AK151" s="172"/>
      <c r="AL151" s="172"/>
      <c r="AM151" s="173"/>
    </row>
    <row r="152" spans="1:39" ht="15" thickBot="1">
      <c r="A152" s="150"/>
      <c r="B152" s="70"/>
      <c r="C152" s="70"/>
      <c r="D152" s="70"/>
      <c r="E152" s="71"/>
      <c r="F152" s="71"/>
      <c r="G152" s="71"/>
      <c r="H152" s="71"/>
      <c r="I152" s="71"/>
      <c r="J152" s="71"/>
      <c r="K152" s="70"/>
      <c r="L152" s="70"/>
      <c r="M152" s="70"/>
      <c r="N152" s="70"/>
      <c r="O152" s="70"/>
      <c r="P152" s="70"/>
      <c r="Q152" s="70"/>
      <c r="R152" s="70"/>
      <c r="S152" s="70"/>
      <c r="T152" s="72"/>
      <c r="U152" s="151"/>
      <c r="V152" s="151"/>
      <c r="W152" s="151"/>
      <c r="X152" s="151"/>
      <c r="Y152" s="151"/>
      <c r="Z152" s="151"/>
      <c r="AA152" s="152"/>
      <c r="AB152" s="245" t="s">
        <v>192</v>
      </c>
      <c r="AC152" s="246"/>
      <c r="AD152" s="247"/>
      <c r="AE152" s="247"/>
      <c r="AF152" s="247"/>
      <c r="AG152" s="247"/>
      <c r="AH152" s="247"/>
      <c r="AI152" s="247"/>
      <c r="AJ152" s="247"/>
      <c r="AK152" s="247"/>
      <c r="AL152" s="247"/>
      <c r="AM152" s="248"/>
    </row>
    <row r="153" spans="1:39" ht="25.15" customHeight="1">
      <c r="A153" s="259"/>
      <c r="B153" s="260"/>
      <c r="C153" s="261"/>
      <c r="D153" s="262" t="s">
        <v>18</v>
      </c>
      <c r="E153" s="263"/>
      <c r="F153" s="263"/>
      <c r="G153" s="263"/>
      <c r="H153" s="263"/>
      <c r="I153" s="263"/>
      <c r="J153" s="263"/>
      <c r="K153" s="263"/>
      <c r="L153" s="263"/>
      <c r="M153" s="263"/>
      <c r="N153" s="263"/>
      <c r="O153" s="263"/>
      <c r="P153" s="263"/>
      <c r="Q153" s="263"/>
      <c r="R153" s="263"/>
      <c r="S153" s="263"/>
      <c r="T153" s="263"/>
      <c r="U153" s="263"/>
      <c r="V153" s="263"/>
      <c r="W153" s="263"/>
      <c r="X153" s="264"/>
      <c r="Y153" s="264"/>
      <c r="Z153" s="264"/>
      <c r="AA153" s="265"/>
      <c r="AB153" s="270"/>
      <c r="AC153" s="271"/>
      <c r="AD153" s="271"/>
      <c r="AE153" s="271"/>
      <c r="AF153" s="271"/>
      <c r="AG153" s="271"/>
      <c r="AH153" s="271"/>
      <c r="AI153" s="271"/>
      <c r="AJ153" s="271"/>
      <c r="AK153" s="271"/>
      <c r="AL153" s="271"/>
      <c r="AM153" s="272"/>
    </row>
    <row r="154" spans="1:39" ht="25.15" customHeight="1">
      <c r="A154" s="255" t="s">
        <v>19</v>
      </c>
      <c r="B154" s="256"/>
      <c r="C154" s="257"/>
      <c r="D154" s="266"/>
      <c r="E154" s="267"/>
      <c r="F154" s="267"/>
      <c r="G154" s="267"/>
      <c r="H154" s="267"/>
      <c r="I154" s="267"/>
      <c r="J154" s="267"/>
      <c r="K154" s="267"/>
      <c r="L154" s="267"/>
      <c r="M154" s="267"/>
      <c r="N154" s="267"/>
      <c r="O154" s="267"/>
      <c r="P154" s="267"/>
      <c r="Q154" s="267"/>
      <c r="R154" s="267"/>
      <c r="S154" s="267"/>
      <c r="T154" s="267"/>
      <c r="U154" s="267"/>
      <c r="V154" s="267"/>
      <c r="W154" s="267"/>
      <c r="X154" s="268"/>
      <c r="Y154" s="268"/>
      <c r="Z154" s="268"/>
      <c r="AA154" s="269"/>
      <c r="AB154" s="255"/>
      <c r="AC154" s="302"/>
      <c r="AD154" s="302"/>
      <c r="AE154" s="302"/>
      <c r="AF154" s="302"/>
      <c r="AG154" s="302"/>
      <c r="AH154" s="302"/>
      <c r="AI154" s="302"/>
      <c r="AJ154" s="302"/>
      <c r="AK154" s="302"/>
      <c r="AL154" s="302"/>
      <c r="AM154" s="336"/>
    </row>
    <row r="155" spans="1:39" ht="18" customHeight="1">
      <c r="A155" s="255"/>
      <c r="B155" s="256"/>
      <c r="C155" s="257"/>
      <c r="D155" s="2" t="s">
        <v>20</v>
      </c>
      <c r="E155" s="179"/>
      <c r="F155" s="179"/>
      <c r="G155" s="179"/>
      <c r="H155" s="179"/>
      <c r="I155" s="105" t="s">
        <v>21</v>
      </c>
      <c r="J155" s="3"/>
      <c r="K155" s="179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2"/>
      <c r="W155" s="2"/>
      <c r="X155" s="3"/>
      <c r="Y155" s="2"/>
      <c r="Z155" s="2"/>
      <c r="AA155" s="2"/>
      <c r="AB155" s="219"/>
      <c r="AC155" s="220"/>
      <c r="AD155" s="220"/>
      <c r="AE155" s="220"/>
      <c r="AF155" s="220"/>
      <c r="AG155" s="220"/>
      <c r="AH155" s="220"/>
      <c r="AI155" s="220"/>
      <c r="AJ155" s="220"/>
      <c r="AK155" s="220"/>
      <c r="AL155" s="220"/>
      <c r="AM155" s="221"/>
    </row>
    <row r="156" spans="1:39" ht="18" customHeight="1">
      <c r="A156" s="178"/>
      <c r="B156" s="166"/>
      <c r="C156" s="180"/>
      <c r="D156" s="2" t="s">
        <v>5</v>
      </c>
      <c r="E156" s="179"/>
      <c r="F156" s="179"/>
      <c r="G156" s="179"/>
      <c r="H156" s="179"/>
      <c r="I156" s="105" t="s">
        <v>22</v>
      </c>
      <c r="J156" s="3"/>
      <c r="K156" s="179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2"/>
      <c r="W156" s="2"/>
      <c r="X156" s="3"/>
      <c r="Y156" s="2"/>
      <c r="Z156" s="2"/>
      <c r="AA156" s="2"/>
      <c r="AB156" s="174"/>
      <c r="AC156" s="175"/>
      <c r="AD156" s="175"/>
      <c r="AE156" s="175"/>
      <c r="AF156" s="175"/>
      <c r="AG156" s="175"/>
      <c r="AH156" s="175"/>
      <c r="AI156" s="175"/>
      <c r="AJ156" s="175"/>
      <c r="AK156" s="175"/>
      <c r="AL156" s="175"/>
      <c r="AM156" s="176"/>
    </row>
    <row r="157" spans="1:39" ht="18" customHeight="1">
      <c r="A157" s="258" t="s">
        <v>23</v>
      </c>
      <c r="B157" s="256"/>
      <c r="C157" s="257"/>
      <c r="D157" s="2" t="s">
        <v>7</v>
      </c>
      <c r="E157" s="179"/>
      <c r="F157" s="179"/>
      <c r="G157" s="2"/>
      <c r="H157" s="2"/>
      <c r="I157" s="105" t="s">
        <v>8</v>
      </c>
      <c r="J157" s="3"/>
      <c r="K157" s="105"/>
      <c r="L157" s="105"/>
      <c r="M157" s="130"/>
      <c r="N157" s="179"/>
      <c r="O157" s="105"/>
      <c r="P157" s="105"/>
      <c r="Q157" s="105"/>
      <c r="R157" s="105"/>
      <c r="S157" s="105"/>
      <c r="T157" s="105"/>
      <c r="U157" s="105"/>
      <c r="V157" s="2"/>
      <c r="W157" s="2"/>
      <c r="X157" s="3"/>
      <c r="Y157" s="175"/>
      <c r="Z157" s="175"/>
      <c r="AA157" s="175"/>
      <c r="AB157" s="219"/>
      <c r="AC157" s="220"/>
      <c r="AD157" s="220"/>
      <c r="AE157" s="220"/>
      <c r="AF157" s="220"/>
      <c r="AG157" s="220"/>
      <c r="AH157" s="220"/>
      <c r="AI157" s="220"/>
      <c r="AJ157" s="220"/>
      <c r="AK157" s="220"/>
      <c r="AL157" s="220"/>
      <c r="AM157" s="221"/>
    </row>
    <row r="158" spans="1:39" ht="18" customHeight="1">
      <c r="A158" s="219" t="s">
        <v>25</v>
      </c>
      <c r="B158" s="220"/>
      <c r="C158" s="240"/>
      <c r="D158" s="2" t="s">
        <v>1</v>
      </c>
      <c r="E158" s="2"/>
      <c r="F158" s="2"/>
      <c r="G158" s="2"/>
      <c r="H158" s="2"/>
      <c r="I158" s="105" t="s">
        <v>2</v>
      </c>
      <c r="J158" s="3"/>
      <c r="K158" s="105"/>
      <c r="L158" s="105"/>
      <c r="M158" s="105"/>
      <c r="N158" s="179"/>
      <c r="O158" s="105"/>
      <c r="P158" s="105"/>
      <c r="Q158" s="105"/>
      <c r="R158" s="105"/>
      <c r="S158" s="105"/>
      <c r="T158" s="105"/>
      <c r="U158" s="105"/>
      <c r="V158" s="2"/>
      <c r="W158" s="2"/>
      <c r="X158" s="3"/>
      <c r="Y158" s="175"/>
      <c r="Z158" s="175"/>
      <c r="AA158" s="175"/>
      <c r="AB158" s="219" t="s">
        <v>24</v>
      </c>
      <c r="AC158" s="220"/>
      <c r="AD158" s="220"/>
      <c r="AE158" s="220"/>
      <c r="AF158" s="220"/>
      <c r="AG158" s="220"/>
      <c r="AH158" s="220"/>
      <c r="AI158" s="220"/>
      <c r="AJ158" s="220"/>
      <c r="AK158" s="220"/>
      <c r="AL158" s="220"/>
      <c r="AM158" s="221"/>
    </row>
    <row r="159" spans="1:39" ht="18" customHeight="1">
      <c r="A159" s="258" t="s">
        <v>27</v>
      </c>
      <c r="B159" s="256"/>
      <c r="C159" s="257"/>
      <c r="D159" s="4" t="s">
        <v>165</v>
      </c>
      <c r="E159" s="2"/>
      <c r="F159" s="2"/>
      <c r="G159" s="2"/>
      <c r="H159" s="2"/>
      <c r="I159" s="105" t="s">
        <v>30</v>
      </c>
      <c r="J159" s="3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2"/>
      <c r="W159" s="2"/>
      <c r="X159" s="3"/>
      <c r="Y159" s="2"/>
      <c r="Z159" s="2"/>
      <c r="AA159" s="2"/>
      <c r="AB159" s="219" t="s">
        <v>26</v>
      </c>
      <c r="AC159" s="220"/>
      <c r="AD159" s="220"/>
      <c r="AE159" s="220"/>
      <c r="AF159" s="220"/>
      <c r="AG159" s="220"/>
      <c r="AH159" s="220"/>
      <c r="AI159" s="220"/>
      <c r="AJ159" s="220"/>
      <c r="AK159" s="220"/>
      <c r="AL159" s="220"/>
      <c r="AM159" s="221"/>
    </row>
    <row r="160" spans="1:39" ht="18" customHeight="1">
      <c r="A160" s="165"/>
      <c r="B160" s="166"/>
      <c r="C160" s="180"/>
      <c r="D160" s="4"/>
      <c r="E160" s="2"/>
      <c r="F160" s="2"/>
      <c r="G160" s="2"/>
      <c r="H160" s="2"/>
      <c r="I160" s="105"/>
      <c r="J160" s="3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2"/>
      <c r="W160" s="2"/>
      <c r="X160" s="3"/>
      <c r="Y160" s="2"/>
      <c r="Z160" s="2"/>
      <c r="AA160" s="2"/>
      <c r="AB160" s="258"/>
      <c r="AC160" s="256"/>
      <c r="AD160" s="256"/>
      <c r="AE160" s="256"/>
      <c r="AF160" s="256"/>
      <c r="AG160" s="256"/>
      <c r="AH160" s="256"/>
      <c r="AI160" s="256"/>
      <c r="AJ160" s="256"/>
      <c r="AK160" s="256"/>
      <c r="AL160" s="256"/>
      <c r="AM160" s="345"/>
    </row>
    <row r="161" spans="1:39" ht="18" customHeight="1" thickBot="1">
      <c r="A161" s="283"/>
      <c r="B161" s="284"/>
      <c r="C161" s="285"/>
      <c r="D161" s="5"/>
      <c r="E161" s="6"/>
      <c r="F161" s="6"/>
      <c r="G161" s="6"/>
      <c r="H161" s="6"/>
      <c r="I161" s="6"/>
      <c r="J161" s="6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77"/>
      <c r="W161" s="177"/>
      <c r="X161" s="6"/>
      <c r="Y161" s="181"/>
      <c r="Z161" s="181"/>
      <c r="AA161" s="181"/>
      <c r="AB161" s="216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8"/>
    </row>
    <row r="162" spans="1:39" ht="10.15" customHeight="1" thickBot="1">
      <c r="A162" s="132"/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  <c r="W162" s="170"/>
      <c r="X162" s="170"/>
      <c r="Y162" s="170"/>
      <c r="Z162" s="170"/>
      <c r="AA162" s="170"/>
      <c r="AB162" s="170"/>
      <c r="AC162" s="170"/>
      <c r="AD162" s="170"/>
      <c r="AE162" s="170"/>
      <c r="AF162" s="170"/>
      <c r="AG162" s="170"/>
      <c r="AH162" s="170"/>
      <c r="AI162" s="170"/>
      <c r="AJ162" s="170"/>
      <c r="AK162" s="170"/>
      <c r="AL162" s="133"/>
      <c r="AM162" s="134"/>
    </row>
    <row r="163" spans="1:39">
      <c r="A163" s="286" t="s">
        <v>31</v>
      </c>
      <c r="B163" s="228" t="s">
        <v>32</v>
      </c>
      <c r="C163" s="229"/>
      <c r="D163" s="234" t="s">
        <v>33</v>
      </c>
      <c r="E163" s="235"/>
      <c r="F163" s="236"/>
      <c r="G163" s="281" t="s">
        <v>34</v>
      </c>
      <c r="H163" s="282"/>
      <c r="I163" s="282"/>
      <c r="J163" s="282"/>
      <c r="K163" s="282"/>
      <c r="L163" s="281" t="s">
        <v>35</v>
      </c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82"/>
      <c r="AJ163" s="282"/>
      <c r="AK163" s="282"/>
      <c r="AL163" s="282"/>
      <c r="AM163" s="308"/>
    </row>
    <row r="164" spans="1:39">
      <c r="A164" s="287"/>
      <c r="B164" s="230"/>
      <c r="C164" s="231"/>
      <c r="D164" s="237"/>
      <c r="E164" s="238"/>
      <c r="F164" s="239"/>
      <c r="G164" s="332" t="s">
        <v>36</v>
      </c>
      <c r="H164" s="223" t="s">
        <v>37</v>
      </c>
      <c r="I164" s="223"/>
      <c r="J164" s="223"/>
      <c r="K164" s="226"/>
      <c r="L164" s="206" t="s">
        <v>38</v>
      </c>
      <c r="M164" s="210"/>
      <c r="N164" s="210"/>
      <c r="O164" s="296"/>
      <c r="P164" s="290" t="s">
        <v>39</v>
      </c>
      <c r="Q164" s="210"/>
      <c r="R164" s="210"/>
      <c r="S164" s="291"/>
      <c r="T164" s="335" t="s">
        <v>40</v>
      </c>
      <c r="U164" s="210"/>
      <c r="V164" s="210"/>
      <c r="W164" s="296"/>
      <c r="X164" s="290" t="s">
        <v>41</v>
      </c>
      <c r="Y164" s="210"/>
      <c r="Z164" s="210"/>
      <c r="AA164" s="291"/>
      <c r="AB164" s="335" t="s">
        <v>42</v>
      </c>
      <c r="AC164" s="210"/>
      <c r="AD164" s="210"/>
      <c r="AE164" s="296"/>
      <c r="AF164" s="290" t="s">
        <v>43</v>
      </c>
      <c r="AG164" s="210"/>
      <c r="AH164" s="210"/>
      <c r="AI164" s="291"/>
      <c r="AJ164" s="335" t="s">
        <v>44</v>
      </c>
      <c r="AK164" s="210"/>
      <c r="AL164" s="210"/>
      <c r="AM164" s="291"/>
    </row>
    <row r="165" spans="1:39">
      <c r="A165" s="287"/>
      <c r="B165" s="230"/>
      <c r="C165" s="231"/>
      <c r="D165" s="322" t="s">
        <v>45</v>
      </c>
      <c r="E165" s="329" t="s">
        <v>46</v>
      </c>
      <c r="F165" s="204" t="s">
        <v>13</v>
      </c>
      <c r="G165" s="333"/>
      <c r="H165" s="223" t="s">
        <v>47</v>
      </c>
      <c r="I165" s="223" t="s">
        <v>48</v>
      </c>
      <c r="J165" s="223" t="s">
        <v>49</v>
      </c>
      <c r="K165" s="226" t="s">
        <v>50</v>
      </c>
      <c r="L165" s="198" t="s">
        <v>51</v>
      </c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  <c r="AF165" s="199"/>
      <c r="AG165" s="199"/>
      <c r="AH165" s="199"/>
      <c r="AI165" s="199"/>
      <c r="AJ165" s="199"/>
      <c r="AK165" s="199"/>
      <c r="AL165" s="199"/>
      <c r="AM165" s="200"/>
    </row>
    <row r="166" spans="1:39">
      <c r="A166" s="287"/>
      <c r="B166" s="230"/>
      <c r="C166" s="231"/>
      <c r="D166" s="322"/>
      <c r="E166" s="330"/>
      <c r="F166" s="325"/>
      <c r="G166" s="333"/>
      <c r="H166" s="223"/>
      <c r="I166" s="223"/>
      <c r="J166" s="223"/>
      <c r="K166" s="226"/>
      <c r="L166" s="206" t="s">
        <v>47</v>
      </c>
      <c r="M166" s="210" t="s">
        <v>48</v>
      </c>
      <c r="N166" s="208" t="s">
        <v>52</v>
      </c>
      <c r="O166" s="204" t="s">
        <v>50</v>
      </c>
      <c r="P166" s="206" t="s">
        <v>47</v>
      </c>
      <c r="Q166" s="210" t="s">
        <v>48</v>
      </c>
      <c r="R166" s="208" t="s">
        <v>52</v>
      </c>
      <c r="S166" s="204" t="s">
        <v>50</v>
      </c>
      <c r="T166" s="206" t="s">
        <v>47</v>
      </c>
      <c r="U166" s="210" t="s">
        <v>48</v>
      </c>
      <c r="V166" s="208" t="s">
        <v>52</v>
      </c>
      <c r="W166" s="204" t="s">
        <v>50</v>
      </c>
      <c r="X166" s="206" t="s">
        <v>47</v>
      </c>
      <c r="Y166" s="210" t="s">
        <v>48</v>
      </c>
      <c r="Z166" s="208" t="s">
        <v>52</v>
      </c>
      <c r="AA166" s="204" t="s">
        <v>50</v>
      </c>
      <c r="AB166" s="206" t="s">
        <v>47</v>
      </c>
      <c r="AC166" s="210" t="s">
        <v>48</v>
      </c>
      <c r="AD166" s="208" t="s">
        <v>52</v>
      </c>
      <c r="AE166" s="204" t="s">
        <v>50</v>
      </c>
      <c r="AF166" s="206" t="s">
        <v>47</v>
      </c>
      <c r="AG166" s="210" t="s">
        <v>48</v>
      </c>
      <c r="AH166" s="208" t="s">
        <v>52</v>
      </c>
      <c r="AI166" s="204" t="s">
        <v>50</v>
      </c>
      <c r="AJ166" s="206" t="s">
        <v>47</v>
      </c>
      <c r="AK166" s="210" t="s">
        <v>48</v>
      </c>
      <c r="AL166" s="208" t="s">
        <v>52</v>
      </c>
      <c r="AM166" s="204" t="s">
        <v>50</v>
      </c>
    </row>
    <row r="167" spans="1:39" ht="13.5" thickBot="1">
      <c r="A167" s="288"/>
      <c r="B167" s="232"/>
      <c r="C167" s="233"/>
      <c r="D167" s="323"/>
      <c r="E167" s="331"/>
      <c r="F167" s="205"/>
      <c r="G167" s="334"/>
      <c r="H167" s="224"/>
      <c r="I167" s="224"/>
      <c r="J167" s="224"/>
      <c r="K167" s="227"/>
      <c r="L167" s="207"/>
      <c r="M167" s="211"/>
      <c r="N167" s="209"/>
      <c r="O167" s="205"/>
      <c r="P167" s="207"/>
      <c r="Q167" s="211"/>
      <c r="R167" s="209"/>
      <c r="S167" s="205"/>
      <c r="T167" s="207"/>
      <c r="U167" s="211"/>
      <c r="V167" s="209"/>
      <c r="W167" s="205"/>
      <c r="X167" s="207"/>
      <c r="Y167" s="211"/>
      <c r="Z167" s="209"/>
      <c r="AA167" s="205"/>
      <c r="AB167" s="207"/>
      <c r="AC167" s="211"/>
      <c r="AD167" s="209"/>
      <c r="AE167" s="205"/>
      <c r="AF167" s="207"/>
      <c r="AG167" s="211"/>
      <c r="AH167" s="209"/>
      <c r="AI167" s="205"/>
      <c r="AJ167" s="207"/>
      <c r="AK167" s="211"/>
      <c r="AL167" s="209"/>
      <c r="AM167" s="205"/>
    </row>
    <row r="168" spans="1:39" ht="18" customHeight="1" thickBot="1">
      <c r="A168" s="120" t="s">
        <v>193</v>
      </c>
      <c r="B168" s="289" t="s">
        <v>167</v>
      </c>
      <c r="C168" s="289"/>
      <c r="D168" s="225"/>
      <c r="E168" s="225"/>
      <c r="F168" s="168"/>
      <c r="G168" s="169"/>
      <c r="H168" s="225"/>
      <c r="I168" s="225"/>
      <c r="J168" s="225"/>
      <c r="K168" s="225"/>
      <c r="L168" s="316"/>
      <c r="M168" s="316"/>
      <c r="N168" s="316"/>
      <c r="O168" s="316"/>
      <c r="P168" s="316"/>
      <c r="Q168" s="316"/>
      <c r="R168" s="316"/>
      <c r="S168" s="316"/>
      <c r="T168" s="316"/>
      <c r="U168" s="316"/>
      <c r="V168" s="316"/>
      <c r="W168" s="316"/>
      <c r="X168" s="316"/>
      <c r="Y168" s="316"/>
      <c r="Z168" s="316"/>
      <c r="AA168" s="316"/>
      <c r="AB168" s="316"/>
      <c r="AC168" s="316"/>
      <c r="AD168" s="316"/>
      <c r="AE168" s="316"/>
      <c r="AF168" s="316"/>
      <c r="AG168" s="316"/>
      <c r="AH168" s="316"/>
      <c r="AI168" s="316"/>
      <c r="AJ168" s="316"/>
      <c r="AK168" s="316"/>
      <c r="AL168" s="316"/>
      <c r="AM168" s="317"/>
    </row>
    <row r="169" spans="1:39" ht="18" customHeight="1">
      <c r="A169" s="8" t="s">
        <v>55</v>
      </c>
      <c r="B169" s="185" t="s">
        <v>169</v>
      </c>
      <c r="C169" s="186"/>
      <c r="D169" s="36">
        <v>1</v>
      </c>
      <c r="E169" s="37">
        <v>1</v>
      </c>
      <c r="F169" s="38">
        <v>4</v>
      </c>
      <c r="G169" s="33">
        <f t="shared" ref="G169:G181" si="9">SUM(H169:K169)</f>
        <v>60</v>
      </c>
      <c r="H169" s="79">
        <v>30</v>
      </c>
      <c r="I169" s="79"/>
      <c r="J169" s="79">
        <v>30</v>
      </c>
      <c r="K169" s="80"/>
      <c r="L169" s="81"/>
      <c r="M169" s="79"/>
      <c r="N169" s="79"/>
      <c r="O169" s="80"/>
      <c r="P169" s="81"/>
      <c r="Q169" s="79"/>
      <c r="R169" s="79"/>
      <c r="S169" s="92"/>
      <c r="T169" s="81"/>
      <c r="U169" s="79"/>
      <c r="V169" s="79"/>
      <c r="W169" s="92"/>
      <c r="X169" s="94"/>
      <c r="Y169" s="25"/>
      <c r="Z169" s="79"/>
      <c r="AA169" s="92"/>
      <c r="AB169" s="97">
        <v>30</v>
      </c>
      <c r="AC169" s="79"/>
      <c r="AD169" s="79">
        <v>30</v>
      </c>
      <c r="AE169" s="95"/>
      <c r="AF169" s="94"/>
      <c r="AG169" s="79"/>
      <c r="AH169" s="79"/>
      <c r="AI169" s="95"/>
      <c r="AJ169" s="94"/>
      <c r="AK169" s="79"/>
      <c r="AL169" s="79"/>
      <c r="AM169" s="34"/>
    </row>
    <row r="170" spans="1:39" ht="18" customHeight="1">
      <c r="A170" s="8" t="s">
        <v>57</v>
      </c>
      <c r="B170" s="185" t="s">
        <v>171</v>
      </c>
      <c r="C170" s="186"/>
      <c r="D170" s="36">
        <v>1</v>
      </c>
      <c r="E170" s="37">
        <v>1</v>
      </c>
      <c r="F170" s="38">
        <v>6</v>
      </c>
      <c r="G170" s="33">
        <f t="shared" si="9"/>
        <v>75</v>
      </c>
      <c r="H170" s="79">
        <v>30</v>
      </c>
      <c r="I170" s="79"/>
      <c r="J170" s="79">
        <v>45</v>
      </c>
      <c r="K170" s="80"/>
      <c r="L170" s="81"/>
      <c r="M170" s="79"/>
      <c r="N170" s="79"/>
      <c r="O170" s="80"/>
      <c r="P170" s="81"/>
      <c r="Q170" s="79"/>
      <c r="R170" s="79"/>
      <c r="S170" s="92"/>
      <c r="T170" s="81"/>
      <c r="U170" s="79"/>
      <c r="V170" s="79"/>
      <c r="W170" s="92"/>
      <c r="X170" s="94"/>
      <c r="Y170" s="25"/>
      <c r="Z170" s="79"/>
      <c r="AA170" s="92"/>
      <c r="AB170" s="116">
        <v>30</v>
      </c>
      <c r="AC170" s="79"/>
      <c r="AD170" s="79">
        <v>45</v>
      </c>
      <c r="AE170" s="95"/>
      <c r="AF170" s="94"/>
      <c r="AG170" s="79"/>
      <c r="AH170" s="79"/>
      <c r="AI170" s="95"/>
      <c r="AJ170" s="94"/>
      <c r="AK170" s="79"/>
      <c r="AL170" s="79"/>
      <c r="AM170" s="34"/>
    </row>
    <row r="171" spans="1:39" ht="18" customHeight="1">
      <c r="A171" s="8" t="s">
        <v>59</v>
      </c>
      <c r="B171" s="212" t="s">
        <v>194</v>
      </c>
      <c r="C171" s="213"/>
      <c r="D171" s="36" t="s">
        <v>63</v>
      </c>
      <c r="E171" s="37">
        <v>1</v>
      </c>
      <c r="F171" s="38">
        <v>5</v>
      </c>
      <c r="G171" s="33">
        <f>SUM(H171:K171)</f>
        <v>60</v>
      </c>
      <c r="H171" s="79">
        <v>30</v>
      </c>
      <c r="I171" s="79"/>
      <c r="J171" s="79">
        <v>30</v>
      </c>
      <c r="K171" s="80"/>
      <c r="L171" s="81" t="s">
        <v>63</v>
      </c>
      <c r="M171" s="79"/>
      <c r="N171" s="79"/>
      <c r="O171" s="80"/>
      <c r="P171" s="81"/>
      <c r="Q171" s="79"/>
      <c r="R171" s="79"/>
      <c r="S171" s="92"/>
      <c r="T171" s="81"/>
      <c r="U171" s="79"/>
      <c r="V171" s="79"/>
      <c r="W171" s="92"/>
      <c r="X171" s="94"/>
      <c r="Y171" s="25"/>
      <c r="Z171" s="79"/>
      <c r="AA171" s="92"/>
      <c r="AB171" s="94">
        <v>30</v>
      </c>
      <c r="AC171" s="79"/>
      <c r="AD171" s="79">
        <v>30</v>
      </c>
      <c r="AE171" s="95"/>
      <c r="AF171" s="94"/>
      <c r="AG171" s="79"/>
      <c r="AH171" s="79"/>
      <c r="AI171" s="95"/>
      <c r="AJ171" s="94"/>
      <c r="AK171" s="79"/>
      <c r="AL171" s="79"/>
      <c r="AM171" s="34"/>
    </row>
    <row r="172" spans="1:39" ht="18" customHeight="1">
      <c r="A172" s="8" t="s">
        <v>61</v>
      </c>
      <c r="B172" s="185" t="s">
        <v>195</v>
      </c>
      <c r="C172" s="102"/>
      <c r="D172" s="36"/>
      <c r="E172" s="37">
        <v>2</v>
      </c>
      <c r="F172" s="38">
        <v>4</v>
      </c>
      <c r="G172" s="33">
        <f t="shared" si="9"/>
        <v>60</v>
      </c>
      <c r="H172" s="79">
        <v>45</v>
      </c>
      <c r="I172" s="79"/>
      <c r="J172" s="79">
        <v>15</v>
      </c>
      <c r="K172" s="80"/>
      <c r="L172" s="81"/>
      <c r="M172" s="79"/>
      <c r="N172" s="79"/>
      <c r="O172" s="80"/>
      <c r="P172" s="81"/>
      <c r="Q172" s="79"/>
      <c r="R172" s="79"/>
      <c r="S172" s="92"/>
      <c r="T172" s="81"/>
      <c r="U172" s="79"/>
      <c r="V172" s="79"/>
      <c r="W172" s="92"/>
      <c r="X172" s="94"/>
      <c r="Y172" s="25"/>
      <c r="Z172" s="79"/>
      <c r="AA172" s="92"/>
      <c r="AB172" s="94">
        <v>30</v>
      </c>
      <c r="AC172" s="79"/>
      <c r="AD172" s="79"/>
      <c r="AE172" s="95"/>
      <c r="AF172" s="94">
        <v>15</v>
      </c>
      <c r="AG172" s="79"/>
      <c r="AH172" s="79">
        <v>15</v>
      </c>
      <c r="AI172" s="95"/>
      <c r="AJ172" s="94"/>
      <c r="AK172" s="79"/>
      <c r="AL172" s="79"/>
      <c r="AM172" s="34"/>
    </row>
    <row r="173" spans="1:39" ht="18" customHeight="1">
      <c r="A173" s="8" t="s">
        <v>64</v>
      </c>
      <c r="B173" s="182" t="s">
        <v>172</v>
      </c>
      <c r="C173" s="184"/>
      <c r="D173" s="36">
        <v>1</v>
      </c>
      <c r="E173" s="37">
        <v>1</v>
      </c>
      <c r="F173" s="38">
        <v>3</v>
      </c>
      <c r="G173" s="33">
        <f t="shared" si="9"/>
        <v>45</v>
      </c>
      <c r="H173" s="79">
        <v>30</v>
      </c>
      <c r="I173" s="79"/>
      <c r="J173" s="79">
        <v>15</v>
      </c>
      <c r="K173" s="80"/>
      <c r="L173" s="81"/>
      <c r="M173" s="79"/>
      <c r="N173" s="79"/>
      <c r="O173" s="80"/>
      <c r="P173" s="81"/>
      <c r="Q173" s="79"/>
      <c r="R173" s="79"/>
      <c r="S173" s="92"/>
      <c r="T173" s="81"/>
      <c r="U173" s="79"/>
      <c r="V173" s="79"/>
      <c r="W173" s="92"/>
      <c r="X173" s="94"/>
      <c r="Y173" s="25"/>
      <c r="Z173" s="79"/>
      <c r="AA173" s="92"/>
      <c r="AB173" s="94"/>
      <c r="AC173" s="79"/>
      <c r="AD173" s="79"/>
      <c r="AE173" s="95"/>
      <c r="AF173" s="116">
        <v>30</v>
      </c>
      <c r="AG173" s="79"/>
      <c r="AH173" s="79">
        <v>15</v>
      </c>
      <c r="AI173" s="95"/>
      <c r="AJ173" s="94"/>
      <c r="AK173" s="79"/>
      <c r="AL173" s="79"/>
      <c r="AM173" s="34"/>
    </row>
    <row r="174" spans="1:39" ht="18" customHeight="1">
      <c r="A174" s="8" t="s">
        <v>66</v>
      </c>
      <c r="B174" s="185" t="s">
        <v>196</v>
      </c>
      <c r="C174" s="102"/>
      <c r="D174" s="36">
        <v>1</v>
      </c>
      <c r="E174" s="37">
        <v>1</v>
      </c>
      <c r="F174" s="38">
        <v>4</v>
      </c>
      <c r="G174" s="33">
        <f t="shared" si="9"/>
        <v>60</v>
      </c>
      <c r="H174" s="79">
        <v>30</v>
      </c>
      <c r="I174" s="79"/>
      <c r="J174" s="79">
        <v>30</v>
      </c>
      <c r="K174" s="80"/>
      <c r="L174" s="81"/>
      <c r="M174" s="79"/>
      <c r="N174" s="79"/>
      <c r="O174" s="80"/>
      <c r="P174" s="81"/>
      <c r="Q174" s="79"/>
      <c r="R174" s="79"/>
      <c r="S174" s="92"/>
      <c r="T174" s="81"/>
      <c r="U174" s="79"/>
      <c r="V174" s="79"/>
      <c r="W174" s="92"/>
      <c r="X174" s="94"/>
      <c r="Y174" s="25"/>
      <c r="Z174" s="79"/>
      <c r="AA174" s="92"/>
      <c r="AB174" s="94"/>
      <c r="AC174" s="79"/>
      <c r="AD174" s="79"/>
      <c r="AE174" s="95"/>
      <c r="AF174" s="116">
        <v>30</v>
      </c>
      <c r="AG174" s="79"/>
      <c r="AH174" s="79">
        <v>30</v>
      </c>
      <c r="AI174" s="95"/>
      <c r="AJ174" s="94"/>
      <c r="AK174" s="79"/>
      <c r="AL174" s="79"/>
      <c r="AM174" s="34"/>
    </row>
    <row r="175" spans="1:39" ht="18" customHeight="1">
      <c r="A175" s="8" t="s">
        <v>69</v>
      </c>
      <c r="B175" s="185" t="s">
        <v>197</v>
      </c>
      <c r="C175" s="186"/>
      <c r="D175" s="36"/>
      <c r="E175" s="37">
        <v>1</v>
      </c>
      <c r="F175" s="38">
        <v>3</v>
      </c>
      <c r="G175" s="33">
        <f t="shared" si="9"/>
        <v>45</v>
      </c>
      <c r="H175" s="79">
        <v>15</v>
      </c>
      <c r="I175" s="79"/>
      <c r="J175" s="79">
        <v>30</v>
      </c>
      <c r="K175" s="80"/>
      <c r="L175" s="81"/>
      <c r="M175" s="79"/>
      <c r="N175" s="79"/>
      <c r="O175" s="80"/>
      <c r="P175" s="81"/>
      <c r="Q175" s="79"/>
      <c r="R175" s="79"/>
      <c r="S175" s="92"/>
      <c r="T175" s="81"/>
      <c r="U175" s="79"/>
      <c r="V175" s="79"/>
      <c r="W175" s="92"/>
      <c r="X175" s="94"/>
      <c r="Y175" s="79"/>
      <c r="Z175" s="79"/>
      <c r="AA175" s="92"/>
      <c r="AB175" s="94"/>
      <c r="AC175" s="79"/>
      <c r="AD175" s="79"/>
      <c r="AE175" s="95"/>
      <c r="AF175" s="94">
        <v>15</v>
      </c>
      <c r="AG175" s="25"/>
      <c r="AH175" s="25">
        <v>30</v>
      </c>
      <c r="AI175" s="34"/>
      <c r="AJ175" s="33"/>
      <c r="AK175" s="25"/>
      <c r="AL175" s="25"/>
      <c r="AM175" s="34"/>
    </row>
    <row r="176" spans="1:39" ht="18" customHeight="1">
      <c r="A176" s="8" t="s">
        <v>128</v>
      </c>
      <c r="B176" s="185" t="s">
        <v>198</v>
      </c>
      <c r="C176" s="186"/>
      <c r="D176" s="36"/>
      <c r="E176" s="37">
        <v>1</v>
      </c>
      <c r="F176" s="38">
        <v>3</v>
      </c>
      <c r="G176" s="33">
        <f t="shared" si="9"/>
        <v>45</v>
      </c>
      <c r="H176" s="79">
        <v>15</v>
      </c>
      <c r="I176" s="79"/>
      <c r="J176" s="79">
        <v>30</v>
      </c>
      <c r="K176" s="80"/>
      <c r="L176" s="81"/>
      <c r="M176" s="79"/>
      <c r="N176" s="79"/>
      <c r="O176" s="80"/>
      <c r="P176" s="81"/>
      <c r="Q176" s="79"/>
      <c r="R176" s="79"/>
      <c r="S176" s="92"/>
      <c r="T176" s="81"/>
      <c r="U176" s="79"/>
      <c r="V176" s="79"/>
      <c r="W176" s="92"/>
      <c r="X176" s="94"/>
      <c r="Y176" s="79"/>
      <c r="Z176" s="79"/>
      <c r="AA176" s="92"/>
      <c r="AB176" s="94"/>
      <c r="AC176" s="79"/>
      <c r="AD176" s="79"/>
      <c r="AE176" s="95"/>
      <c r="AF176" s="94">
        <v>15</v>
      </c>
      <c r="AG176" s="25"/>
      <c r="AH176" s="25">
        <v>30</v>
      </c>
      <c r="AI176" s="34"/>
      <c r="AJ176" s="33"/>
      <c r="AK176" s="25"/>
      <c r="AL176" s="25"/>
      <c r="AM176" s="34"/>
    </row>
    <row r="177" spans="1:40" s="1" customFormat="1" ht="18" customHeight="1">
      <c r="A177" s="8" t="s">
        <v>130</v>
      </c>
      <c r="B177" s="182" t="s">
        <v>199</v>
      </c>
      <c r="C177" s="183"/>
      <c r="D177" s="36"/>
      <c r="E177" s="37">
        <v>1</v>
      </c>
      <c r="F177" s="38">
        <v>2</v>
      </c>
      <c r="G177" s="33">
        <f t="shared" si="9"/>
        <v>30</v>
      </c>
      <c r="H177" s="25">
        <v>30</v>
      </c>
      <c r="I177" s="25"/>
      <c r="J177" s="25"/>
      <c r="K177" s="26"/>
      <c r="L177" s="27" t="s">
        <v>63</v>
      </c>
      <c r="M177" s="25"/>
      <c r="N177" s="25"/>
      <c r="O177" s="26"/>
      <c r="P177" s="27"/>
      <c r="Q177" s="25"/>
      <c r="R177" s="25"/>
      <c r="S177" s="32"/>
      <c r="T177" s="27"/>
      <c r="U177" s="25"/>
      <c r="V177" s="25"/>
      <c r="W177" s="32"/>
      <c r="X177" s="33"/>
      <c r="Y177" s="25"/>
      <c r="Z177" s="25"/>
      <c r="AA177" s="32"/>
      <c r="AB177" s="33"/>
      <c r="AC177" s="25"/>
      <c r="AD177" s="25"/>
      <c r="AE177" s="34"/>
      <c r="AF177" s="33">
        <v>30</v>
      </c>
      <c r="AG177" s="25"/>
      <c r="AH177" s="25"/>
      <c r="AI177" s="34"/>
      <c r="AJ177" s="33"/>
      <c r="AK177" s="25"/>
      <c r="AL177" s="25"/>
      <c r="AM177" s="34"/>
      <c r="AN177" s="119"/>
    </row>
    <row r="178" spans="1:40" ht="18" customHeight="1">
      <c r="A178" s="8" t="s">
        <v>132</v>
      </c>
      <c r="B178" s="185" t="s">
        <v>200</v>
      </c>
      <c r="C178" s="186"/>
      <c r="D178" s="36"/>
      <c r="E178" s="37">
        <v>1</v>
      </c>
      <c r="F178" s="38">
        <v>3</v>
      </c>
      <c r="G178" s="33">
        <v>36</v>
      </c>
      <c r="H178" s="79">
        <v>12</v>
      </c>
      <c r="I178" s="79"/>
      <c r="J178" s="79">
        <v>24</v>
      </c>
      <c r="K178" s="80"/>
      <c r="L178" s="81"/>
      <c r="M178" s="79"/>
      <c r="N178" s="79"/>
      <c r="O178" s="80"/>
      <c r="P178" s="81"/>
      <c r="Q178" s="79"/>
      <c r="R178" s="79"/>
      <c r="S178" s="92"/>
      <c r="T178" s="81"/>
      <c r="U178" s="79"/>
      <c r="V178" s="79"/>
      <c r="W178" s="92"/>
      <c r="X178" s="94"/>
      <c r="Y178" s="79"/>
      <c r="Z178" s="79"/>
      <c r="AA178" s="92"/>
      <c r="AB178" s="94"/>
      <c r="AC178" s="79"/>
      <c r="AD178" s="79"/>
      <c r="AE178" s="95"/>
      <c r="AF178" s="94"/>
      <c r="AG178" s="25"/>
      <c r="AH178" s="25"/>
      <c r="AI178" s="34"/>
      <c r="AJ178" s="33">
        <v>12</v>
      </c>
      <c r="AK178" s="25"/>
      <c r="AL178" s="25">
        <v>24</v>
      </c>
      <c r="AM178" s="34"/>
      <c r="AN178" s="153"/>
    </row>
    <row r="179" spans="1:40" ht="18" customHeight="1">
      <c r="A179" s="8" t="s">
        <v>134</v>
      </c>
      <c r="B179" s="185" t="s">
        <v>177</v>
      </c>
      <c r="C179" s="186"/>
      <c r="D179" s="36"/>
      <c r="E179" s="37">
        <v>1</v>
      </c>
      <c r="F179" s="38">
        <v>3</v>
      </c>
      <c r="G179" s="33">
        <f t="shared" si="9"/>
        <v>36</v>
      </c>
      <c r="H179" s="79">
        <v>12</v>
      </c>
      <c r="I179" s="79"/>
      <c r="J179" s="79">
        <v>24</v>
      </c>
      <c r="K179" s="80"/>
      <c r="L179" s="81"/>
      <c r="M179" s="79"/>
      <c r="N179" s="79"/>
      <c r="O179" s="80"/>
      <c r="P179" s="81"/>
      <c r="Q179" s="79"/>
      <c r="R179" s="79"/>
      <c r="S179" s="92"/>
      <c r="T179" s="81"/>
      <c r="U179" s="79"/>
      <c r="V179" s="79"/>
      <c r="W179" s="92"/>
      <c r="X179" s="94"/>
      <c r="Y179" s="79"/>
      <c r="Z179" s="79"/>
      <c r="AA179" s="92"/>
      <c r="AB179" s="94"/>
      <c r="AC179" s="79"/>
      <c r="AD179" s="79"/>
      <c r="AE179" s="95"/>
      <c r="AF179" s="94"/>
      <c r="AG179" s="25"/>
      <c r="AH179" s="25"/>
      <c r="AI179" s="34"/>
      <c r="AJ179" s="33">
        <v>12</v>
      </c>
      <c r="AK179" s="25"/>
      <c r="AL179" s="25">
        <v>24</v>
      </c>
      <c r="AM179" s="34"/>
      <c r="AN179" s="153"/>
    </row>
    <row r="180" spans="1:40" ht="18" customHeight="1">
      <c r="A180" s="8" t="s">
        <v>136</v>
      </c>
      <c r="B180" s="182" t="s">
        <v>178</v>
      </c>
      <c r="C180" s="184"/>
      <c r="D180" s="40"/>
      <c r="E180" s="29">
        <v>1</v>
      </c>
      <c r="F180" s="31">
        <v>1</v>
      </c>
      <c r="G180" s="24">
        <f>SUM(H180:K180)</f>
        <v>24</v>
      </c>
      <c r="H180" s="79">
        <v>12</v>
      </c>
      <c r="I180" s="79"/>
      <c r="J180" s="79">
        <v>12</v>
      </c>
      <c r="K180" s="80"/>
      <c r="L180" s="84"/>
      <c r="M180" s="82"/>
      <c r="N180" s="82"/>
      <c r="O180" s="83"/>
      <c r="P180" s="84"/>
      <c r="Q180" s="82"/>
      <c r="R180" s="82"/>
      <c r="S180" s="91"/>
      <c r="T180" s="81"/>
      <c r="U180" s="79"/>
      <c r="V180" s="79"/>
      <c r="W180" s="92"/>
      <c r="X180" s="93"/>
      <c r="Y180" s="82"/>
      <c r="Z180" s="82"/>
      <c r="AA180" s="91"/>
      <c r="AB180" s="94"/>
      <c r="AC180" s="79"/>
      <c r="AD180" s="79"/>
      <c r="AE180" s="92"/>
      <c r="AF180" s="94"/>
      <c r="AG180" s="28"/>
      <c r="AH180" s="28"/>
      <c r="AI180" s="31"/>
      <c r="AJ180" s="24">
        <v>12</v>
      </c>
      <c r="AK180" s="28"/>
      <c r="AL180" s="28">
        <v>12</v>
      </c>
      <c r="AM180" s="31"/>
      <c r="AN180" s="153"/>
    </row>
    <row r="181" spans="1:40" ht="18" customHeight="1">
      <c r="A181" s="8" t="s">
        <v>138</v>
      </c>
      <c r="B181" s="182" t="s">
        <v>201</v>
      </c>
      <c r="C181" s="184"/>
      <c r="D181" s="36"/>
      <c r="E181" s="37">
        <v>1</v>
      </c>
      <c r="F181" s="38">
        <v>1</v>
      </c>
      <c r="G181" s="33">
        <f t="shared" si="9"/>
        <v>24</v>
      </c>
      <c r="H181" s="79">
        <v>24</v>
      </c>
      <c r="I181" s="79"/>
      <c r="J181" s="79"/>
      <c r="K181" s="80"/>
      <c r="L181" s="81"/>
      <c r="M181" s="79"/>
      <c r="N181" s="79"/>
      <c r="O181" s="80"/>
      <c r="P181" s="81"/>
      <c r="Q181" s="79"/>
      <c r="R181" s="79"/>
      <c r="S181" s="92"/>
      <c r="T181" s="81"/>
      <c r="U181" s="79"/>
      <c r="V181" s="79"/>
      <c r="W181" s="92"/>
      <c r="X181" s="94"/>
      <c r="Y181" s="25"/>
      <c r="Z181" s="25"/>
      <c r="AA181" s="32"/>
      <c r="AB181" s="33"/>
      <c r="AC181" s="25"/>
      <c r="AD181" s="25"/>
      <c r="AE181" s="34"/>
      <c r="AF181" s="33"/>
      <c r="AG181" s="25"/>
      <c r="AH181" s="25"/>
      <c r="AI181" s="34"/>
      <c r="AJ181" s="33">
        <v>24</v>
      </c>
      <c r="AK181" s="25"/>
      <c r="AL181" s="25"/>
      <c r="AM181" s="34"/>
      <c r="AN181" s="153"/>
    </row>
    <row r="182" spans="1:40" ht="18" customHeight="1">
      <c r="A182" s="8" t="s">
        <v>140</v>
      </c>
      <c r="B182" s="118" t="s">
        <v>181</v>
      </c>
      <c r="C182" s="106"/>
      <c r="D182" s="107"/>
      <c r="E182" s="108">
        <v>2</v>
      </c>
      <c r="F182" s="35">
        <v>4</v>
      </c>
      <c r="G182" s="24">
        <v>54</v>
      </c>
      <c r="H182" s="109"/>
      <c r="I182" s="109"/>
      <c r="J182" s="109"/>
      <c r="K182" s="110">
        <v>54</v>
      </c>
      <c r="L182" s="111"/>
      <c r="M182" s="109"/>
      <c r="N182" s="109"/>
      <c r="O182" s="110"/>
      <c r="P182" s="111"/>
      <c r="Q182" s="109"/>
      <c r="R182" s="109"/>
      <c r="S182" s="34"/>
      <c r="T182" s="111"/>
      <c r="U182" s="109"/>
      <c r="V182" s="109"/>
      <c r="W182" s="34"/>
      <c r="X182" s="112"/>
      <c r="Y182" s="109"/>
      <c r="Z182" s="109"/>
      <c r="AA182" s="34"/>
      <c r="AB182" s="112"/>
      <c r="AC182" s="109"/>
      <c r="AD182" s="109"/>
      <c r="AE182" s="34"/>
      <c r="AF182" s="112"/>
      <c r="AG182" s="109"/>
      <c r="AH182" s="109"/>
      <c r="AI182" s="34">
        <v>30</v>
      </c>
      <c r="AJ182" s="112"/>
      <c r="AK182" s="109"/>
      <c r="AL182" s="113"/>
      <c r="AM182" s="35">
        <v>24</v>
      </c>
      <c r="AN182" s="153"/>
    </row>
    <row r="183" spans="1:40" ht="36" customHeight="1" thickBot="1">
      <c r="A183" s="8" t="s">
        <v>142</v>
      </c>
      <c r="B183" s="351" t="s">
        <v>202</v>
      </c>
      <c r="C183" s="352"/>
      <c r="D183" s="43">
        <v>1</v>
      </c>
      <c r="E183" s="44"/>
      <c r="F183" s="45">
        <v>15</v>
      </c>
      <c r="G183" s="46"/>
      <c r="H183" s="47"/>
      <c r="I183" s="47"/>
      <c r="J183" s="47"/>
      <c r="K183" s="48"/>
      <c r="L183" s="50"/>
      <c r="M183" s="47"/>
      <c r="N183" s="47"/>
      <c r="O183" s="48"/>
      <c r="P183" s="50"/>
      <c r="Q183" s="47"/>
      <c r="R183" s="47"/>
      <c r="S183" s="51"/>
      <c r="T183" s="50"/>
      <c r="U183" s="47"/>
      <c r="V183" s="47"/>
      <c r="W183" s="51"/>
      <c r="X183" s="53"/>
      <c r="Y183" s="47"/>
      <c r="Z183" s="47"/>
      <c r="AA183" s="51"/>
      <c r="AB183" s="53"/>
      <c r="AC183" s="47"/>
      <c r="AD183" s="47"/>
      <c r="AE183" s="51"/>
      <c r="AF183" s="53"/>
      <c r="AG183" s="47"/>
      <c r="AH183" s="47"/>
      <c r="AI183" s="51"/>
      <c r="AJ183" s="117" t="s">
        <v>68</v>
      </c>
      <c r="AK183" s="47"/>
      <c r="AL183" s="44"/>
      <c r="AM183" s="45"/>
      <c r="AN183" s="153"/>
    </row>
    <row r="184" spans="1:40" ht="13.5" thickTop="1">
      <c r="A184" s="135"/>
      <c r="B184" s="241" t="s">
        <v>71</v>
      </c>
      <c r="C184" s="242"/>
      <c r="D184" s="326">
        <f t="shared" ref="D184:AH184" si="10">SUM(D169:D183)</f>
        <v>5</v>
      </c>
      <c r="E184" s="279">
        <f t="shared" si="10"/>
        <v>16</v>
      </c>
      <c r="F184" s="275">
        <f t="shared" si="10"/>
        <v>61</v>
      </c>
      <c r="G184" s="277">
        <f t="shared" si="10"/>
        <v>654</v>
      </c>
      <c r="H184" s="279">
        <f t="shared" si="10"/>
        <v>315</v>
      </c>
      <c r="I184" s="279">
        <f t="shared" si="10"/>
        <v>0</v>
      </c>
      <c r="J184" s="279">
        <f t="shared" si="10"/>
        <v>285</v>
      </c>
      <c r="K184" s="275">
        <f t="shared" si="10"/>
        <v>54</v>
      </c>
      <c r="L184" s="136">
        <f t="shared" si="10"/>
        <v>0</v>
      </c>
      <c r="M184" s="137">
        <f t="shared" si="10"/>
        <v>0</v>
      </c>
      <c r="N184" s="137">
        <f t="shared" si="10"/>
        <v>0</v>
      </c>
      <c r="O184" s="138">
        <f t="shared" si="10"/>
        <v>0</v>
      </c>
      <c r="P184" s="136">
        <f t="shared" si="10"/>
        <v>0</v>
      </c>
      <c r="Q184" s="137">
        <f t="shared" si="10"/>
        <v>0</v>
      </c>
      <c r="R184" s="137">
        <f t="shared" si="10"/>
        <v>0</v>
      </c>
      <c r="S184" s="139">
        <f t="shared" si="10"/>
        <v>0</v>
      </c>
      <c r="T184" s="136">
        <f t="shared" si="10"/>
        <v>0</v>
      </c>
      <c r="U184" s="137">
        <f t="shared" si="10"/>
        <v>0</v>
      </c>
      <c r="V184" s="137">
        <f t="shared" si="10"/>
        <v>0</v>
      </c>
      <c r="W184" s="139">
        <f t="shared" si="10"/>
        <v>0</v>
      </c>
      <c r="X184" s="140">
        <f t="shared" si="10"/>
        <v>0</v>
      </c>
      <c r="Y184" s="137">
        <f t="shared" si="10"/>
        <v>0</v>
      </c>
      <c r="Z184" s="137">
        <f t="shared" si="10"/>
        <v>0</v>
      </c>
      <c r="AA184" s="139">
        <f t="shared" si="10"/>
        <v>0</v>
      </c>
      <c r="AB184" s="140">
        <f t="shared" si="10"/>
        <v>120</v>
      </c>
      <c r="AC184" s="137">
        <f t="shared" si="10"/>
        <v>0</v>
      </c>
      <c r="AD184" s="137">
        <f t="shared" si="10"/>
        <v>105</v>
      </c>
      <c r="AE184" s="139">
        <f t="shared" si="10"/>
        <v>0</v>
      </c>
      <c r="AF184" s="136">
        <f t="shared" si="10"/>
        <v>135</v>
      </c>
      <c r="AG184" s="137">
        <f t="shared" si="10"/>
        <v>0</v>
      </c>
      <c r="AH184" s="137">
        <f t="shared" si="10"/>
        <v>120</v>
      </c>
      <c r="AI184" s="139">
        <v>2</v>
      </c>
      <c r="AJ184" s="140">
        <f>SUM(AJ169:AJ183)</f>
        <v>60</v>
      </c>
      <c r="AK184" s="137">
        <f>SUM(AK169:AK183)</f>
        <v>0</v>
      </c>
      <c r="AL184" s="137">
        <f>SUM(AL169:AL183)</f>
        <v>60</v>
      </c>
      <c r="AM184" s="139">
        <f>SUM(AM169:AM183)</f>
        <v>24</v>
      </c>
      <c r="AN184" s="153"/>
    </row>
    <row r="185" spans="1:40" ht="13.5" thickBot="1">
      <c r="A185" s="141"/>
      <c r="B185" s="243"/>
      <c r="C185" s="244"/>
      <c r="D185" s="327"/>
      <c r="E185" s="280"/>
      <c r="F185" s="276"/>
      <c r="G185" s="278"/>
      <c r="H185" s="280"/>
      <c r="I185" s="280"/>
      <c r="J185" s="280"/>
      <c r="K185" s="276"/>
      <c r="L185" s="201">
        <f>SUM(L184:O184)</f>
        <v>0</v>
      </c>
      <c r="M185" s="202"/>
      <c r="N185" s="202"/>
      <c r="O185" s="203"/>
      <c r="P185" s="201">
        <f>SUM(P184:S184)</f>
        <v>0</v>
      </c>
      <c r="Q185" s="202"/>
      <c r="R185" s="202"/>
      <c r="S185" s="203"/>
      <c r="T185" s="201">
        <f>SUM(T184:W184)</f>
        <v>0</v>
      </c>
      <c r="U185" s="202"/>
      <c r="V185" s="202"/>
      <c r="W185" s="203"/>
      <c r="X185" s="201">
        <f>SUM(X184:AA184)</f>
        <v>0</v>
      </c>
      <c r="Y185" s="202"/>
      <c r="Z185" s="202"/>
      <c r="AA185" s="203"/>
      <c r="AB185" s="201">
        <f>SUM(AB184:AE184)</f>
        <v>225</v>
      </c>
      <c r="AC185" s="202"/>
      <c r="AD185" s="202"/>
      <c r="AE185" s="203"/>
      <c r="AF185" s="201">
        <f>SUM(AF184:AI184)</f>
        <v>257</v>
      </c>
      <c r="AG185" s="202"/>
      <c r="AH185" s="202"/>
      <c r="AI185" s="203"/>
      <c r="AJ185" s="201">
        <f>SUM(AJ184:AM184)</f>
        <v>144</v>
      </c>
      <c r="AK185" s="202"/>
      <c r="AL185" s="202"/>
      <c r="AM185" s="203"/>
      <c r="AN185" s="153">
        <f>SUM(L185:AI185)*15+96</f>
        <v>7326</v>
      </c>
    </row>
    <row r="186" spans="1:40">
      <c r="A186" s="318" t="s">
        <v>203</v>
      </c>
      <c r="B186" s="319"/>
      <c r="C186" s="320"/>
      <c r="D186" s="321" t="s">
        <v>45</v>
      </c>
      <c r="E186" s="324" t="s">
        <v>46</v>
      </c>
      <c r="F186" s="204" t="s">
        <v>13</v>
      </c>
      <c r="G186" s="328" t="s">
        <v>36</v>
      </c>
      <c r="H186" s="223" t="s">
        <v>47</v>
      </c>
      <c r="I186" s="223" t="s">
        <v>48</v>
      </c>
      <c r="J186" s="223" t="s">
        <v>49</v>
      </c>
      <c r="K186" s="226" t="s">
        <v>50</v>
      </c>
      <c r="L186" s="311" t="s">
        <v>73</v>
      </c>
      <c r="M186" s="312"/>
      <c r="N186" s="312"/>
      <c r="O186" s="313"/>
      <c r="P186" s="311" t="s">
        <v>74</v>
      </c>
      <c r="Q186" s="312"/>
      <c r="R186" s="312"/>
      <c r="S186" s="313"/>
      <c r="T186" s="311" t="s">
        <v>75</v>
      </c>
      <c r="U186" s="312"/>
      <c r="V186" s="312"/>
      <c r="W186" s="313"/>
      <c r="X186" s="311" t="s">
        <v>76</v>
      </c>
      <c r="Y186" s="312"/>
      <c r="Z186" s="312"/>
      <c r="AA186" s="313"/>
      <c r="AB186" s="311" t="s">
        <v>77</v>
      </c>
      <c r="AC186" s="312"/>
      <c r="AD186" s="312"/>
      <c r="AE186" s="313"/>
      <c r="AF186" s="311" t="s">
        <v>78</v>
      </c>
      <c r="AG186" s="312"/>
      <c r="AH186" s="312"/>
      <c r="AI186" s="313"/>
      <c r="AJ186" s="311" t="s">
        <v>79</v>
      </c>
      <c r="AK186" s="312"/>
      <c r="AL186" s="312"/>
      <c r="AM186" s="313"/>
      <c r="AN186" s="153"/>
    </row>
    <row r="187" spans="1:40">
      <c r="A187" s="318"/>
      <c r="B187" s="319"/>
      <c r="C187" s="320"/>
      <c r="D187" s="322"/>
      <c r="E187" s="324"/>
      <c r="F187" s="325"/>
      <c r="G187" s="328"/>
      <c r="H187" s="223"/>
      <c r="I187" s="223"/>
      <c r="J187" s="223"/>
      <c r="K187" s="226"/>
      <c r="L187" s="206" t="s">
        <v>47</v>
      </c>
      <c r="M187" s="210" t="s">
        <v>48</v>
      </c>
      <c r="N187" s="208" t="s">
        <v>52</v>
      </c>
      <c r="O187" s="204" t="s">
        <v>50</v>
      </c>
      <c r="P187" s="206" t="s">
        <v>47</v>
      </c>
      <c r="Q187" s="210" t="s">
        <v>48</v>
      </c>
      <c r="R187" s="208" t="s">
        <v>52</v>
      </c>
      <c r="S187" s="204" t="s">
        <v>50</v>
      </c>
      <c r="T187" s="206" t="s">
        <v>47</v>
      </c>
      <c r="U187" s="210" t="s">
        <v>48</v>
      </c>
      <c r="V187" s="208" t="s">
        <v>52</v>
      </c>
      <c r="W187" s="204" t="s">
        <v>50</v>
      </c>
      <c r="X187" s="206" t="s">
        <v>47</v>
      </c>
      <c r="Y187" s="210" t="s">
        <v>48</v>
      </c>
      <c r="Z187" s="208" t="s">
        <v>52</v>
      </c>
      <c r="AA187" s="204" t="s">
        <v>50</v>
      </c>
      <c r="AB187" s="206" t="s">
        <v>47</v>
      </c>
      <c r="AC187" s="210" t="s">
        <v>48</v>
      </c>
      <c r="AD187" s="208" t="s">
        <v>52</v>
      </c>
      <c r="AE187" s="204" t="s">
        <v>50</v>
      </c>
      <c r="AF187" s="206" t="s">
        <v>47</v>
      </c>
      <c r="AG187" s="210" t="s">
        <v>48</v>
      </c>
      <c r="AH187" s="208" t="s">
        <v>52</v>
      </c>
      <c r="AI187" s="204" t="s">
        <v>50</v>
      </c>
      <c r="AJ187" s="206" t="s">
        <v>47</v>
      </c>
      <c r="AK187" s="210" t="s">
        <v>48</v>
      </c>
      <c r="AL187" s="208" t="s">
        <v>52</v>
      </c>
      <c r="AM187" s="204" t="s">
        <v>50</v>
      </c>
      <c r="AN187" s="153"/>
    </row>
    <row r="188" spans="1:40" ht="17.45" customHeight="1" thickBot="1">
      <c r="A188" s="318"/>
      <c r="B188" s="319"/>
      <c r="C188" s="320"/>
      <c r="D188" s="323"/>
      <c r="E188" s="209"/>
      <c r="F188" s="205"/>
      <c r="G188" s="207"/>
      <c r="H188" s="224"/>
      <c r="I188" s="224"/>
      <c r="J188" s="224"/>
      <c r="K188" s="227"/>
      <c r="L188" s="207"/>
      <c r="M188" s="211"/>
      <c r="N188" s="209"/>
      <c r="O188" s="205"/>
      <c r="P188" s="207"/>
      <c r="Q188" s="211"/>
      <c r="R188" s="209"/>
      <c r="S188" s="205"/>
      <c r="T188" s="207"/>
      <c r="U188" s="211"/>
      <c r="V188" s="209"/>
      <c r="W188" s="205"/>
      <c r="X188" s="207"/>
      <c r="Y188" s="211"/>
      <c r="Z188" s="209"/>
      <c r="AA188" s="205"/>
      <c r="AB188" s="207"/>
      <c r="AC188" s="211"/>
      <c r="AD188" s="209"/>
      <c r="AE188" s="205"/>
      <c r="AF188" s="207"/>
      <c r="AG188" s="211"/>
      <c r="AH188" s="209"/>
      <c r="AI188" s="205"/>
      <c r="AJ188" s="207"/>
      <c r="AK188" s="211"/>
      <c r="AL188" s="209"/>
      <c r="AM188" s="205"/>
      <c r="AN188" s="153"/>
    </row>
    <row r="189" spans="1:40" ht="12.75" customHeight="1">
      <c r="A189" s="318"/>
      <c r="B189" s="319"/>
      <c r="C189" s="320"/>
      <c r="D189" s="309">
        <f t="shared" ref="D189:J189" si="11">SUM(D184+D136)</f>
        <v>21</v>
      </c>
      <c r="E189" s="309">
        <f t="shared" si="11"/>
        <v>57</v>
      </c>
      <c r="F189" s="309">
        <f t="shared" si="11"/>
        <v>210</v>
      </c>
      <c r="G189" s="309">
        <f t="shared" si="11"/>
        <v>2300</v>
      </c>
      <c r="H189" s="309">
        <f t="shared" si="11"/>
        <v>1045</v>
      </c>
      <c r="I189" s="309">
        <f t="shared" si="11"/>
        <v>105</v>
      </c>
      <c r="J189" s="309">
        <f t="shared" si="11"/>
        <v>1096</v>
      </c>
      <c r="K189" s="314">
        <f>SUM(K184)</f>
        <v>54</v>
      </c>
      <c r="L189" s="54">
        <v>10</v>
      </c>
      <c r="M189" s="55">
        <v>2</v>
      </c>
      <c r="N189" s="55">
        <v>6</v>
      </c>
      <c r="O189" s="56">
        <f>SUM(O184)</f>
        <v>0</v>
      </c>
      <c r="P189" s="54">
        <v>8</v>
      </c>
      <c r="Q189" s="55">
        <v>1</v>
      </c>
      <c r="R189" s="55">
        <v>9</v>
      </c>
      <c r="S189" s="57">
        <f>SUM(S184)</f>
        <v>0</v>
      </c>
      <c r="T189" s="58">
        <v>10</v>
      </c>
      <c r="U189" s="55">
        <v>2</v>
      </c>
      <c r="V189" s="55">
        <v>12</v>
      </c>
      <c r="W189" s="56">
        <f>SUM(W184)</f>
        <v>0</v>
      </c>
      <c r="X189" s="54">
        <v>11</v>
      </c>
      <c r="Y189" s="55">
        <v>2</v>
      </c>
      <c r="Z189" s="55">
        <v>13</v>
      </c>
      <c r="AA189" s="57">
        <f>SUM(AA184)</f>
        <v>0</v>
      </c>
      <c r="AB189" s="58">
        <v>12</v>
      </c>
      <c r="AC189" s="55">
        <f>SUM(AC184)</f>
        <v>0</v>
      </c>
      <c r="AD189" s="55">
        <v>14</v>
      </c>
      <c r="AE189" s="56">
        <f>SUM(AE184)</f>
        <v>0</v>
      </c>
      <c r="AF189" s="54">
        <v>12</v>
      </c>
      <c r="AG189" s="55">
        <f>SUM(AG184)</f>
        <v>0</v>
      </c>
      <c r="AH189" s="55">
        <v>13</v>
      </c>
      <c r="AI189" s="57">
        <f>SUM(AI184)</f>
        <v>2</v>
      </c>
      <c r="AJ189" s="58">
        <v>7</v>
      </c>
      <c r="AK189" s="55">
        <f>SUM(AK184)</f>
        <v>0</v>
      </c>
      <c r="AL189" s="55">
        <v>7</v>
      </c>
      <c r="AM189" s="57">
        <f>SUM(AM184)</f>
        <v>24</v>
      </c>
      <c r="AN189" s="153"/>
    </row>
    <row r="190" spans="1:40" ht="13.5" customHeight="1" thickBot="1">
      <c r="A190" s="318"/>
      <c r="B190" s="319"/>
      <c r="C190" s="320"/>
      <c r="D190" s="310"/>
      <c r="E190" s="310"/>
      <c r="F190" s="310"/>
      <c r="G190" s="310"/>
      <c r="H190" s="310"/>
      <c r="I190" s="310"/>
      <c r="J190" s="310"/>
      <c r="K190" s="315"/>
      <c r="L190" s="252">
        <f>SUM(L189:O189)</f>
        <v>18</v>
      </c>
      <c r="M190" s="253"/>
      <c r="N190" s="253"/>
      <c r="O190" s="254"/>
      <c r="P190" s="252">
        <f>SUM(P189:S189)</f>
        <v>18</v>
      </c>
      <c r="Q190" s="253"/>
      <c r="R190" s="253"/>
      <c r="S190" s="254"/>
      <c r="T190" s="252">
        <f>SUM(T189:W189)</f>
        <v>24</v>
      </c>
      <c r="U190" s="253"/>
      <c r="V190" s="253"/>
      <c r="W190" s="254"/>
      <c r="X190" s="252">
        <f>SUM(X189:AA189)</f>
        <v>26</v>
      </c>
      <c r="Y190" s="253"/>
      <c r="Z190" s="253"/>
      <c r="AA190" s="254"/>
      <c r="AB190" s="252">
        <f>SUM(AB189:AE189)</f>
        <v>26</v>
      </c>
      <c r="AC190" s="253"/>
      <c r="AD190" s="253"/>
      <c r="AE190" s="254"/>
      <c r="AF190" s="252">
        <f>SUM(AF189:AI189)</f>
        <v>27</v>
      </c>
      <c r="AG190" s="253"/>
      <c r="AH190" s="253"/>
      <c r="AI190" s="254"/>
      <c r="AJ190" s="252">
        <f>SUM(AJ189:AM189)</f>
        <v>38</v>
      </c>
      <c r="AK190" s="253"/>
      <c r="AL190" s="253"/>
      <c r="AM190" s="254"/>
      <c r="AN190" s="153">
        <f>SUM(L190:AI190)*15+226</f>
        <v>2311</v>
      </c>
    </row>
    <row r="191" spans="1:40">
      <c r="A191" s="318"/>
      <c r="B191" s="319"/>
      <c r="C191" s="320"/>
      <c r="D191" s="299" t="s">
        <v>80</v>
      </c>
      <c r="E191" s="271"/>
      <c r="F191" s="300"/>
      <c r="G191" s="307" t="s">
        <v>81</v>
      </c>
      <c r="H191" s="282"/>
      <c r="I191" s="282"/>
      <c r="J191" s="282"/>
      <c r="K191" s="308"/>
      <c r="L191" s="249">
        <v>2</v>
      </c>
      <c r="M191" s="250"/>
      <c r="N191" s="250"/>
      <c r="O191" s="251"/>
      <c r="P191" s="249">
        <v>4</v>
      </c>
      <c r="Q191" s="250"/>
      <c r="R191" s="250"/>
      <c r="S191" s="251"/>
      <c r="T191" s="249">
        <v>4</v>
      </c>
      <c r="U191" s="250"/>
      <c r="V191" s="250"/>
      <c r="W191" s="251"/>
      <c r="X191" s="249">
        <v>4</v>
      </c>
      <c r="Y191" s="250"/>
      <c r="Z191" s="250"/>
      <c r="AA191" s="251"/>
      <c r="AB191" s="249">
        <v>3</v>
      </c>
      <c r="AC191" s="250"/>
      <c r="AD191" s="250"/>
      <c r="AE191" s="251"/>
      <c r="AF191" s="249">
        <v>3</v>
      </c>
      <c r="AG191" s="250"/>
      <c r="AH191" s="250"/>
      <c r="AI191" s="251"/>
      <c r="AJ191" s="249">
        <v>1</v>
      </c>
      <c r="AK191" s="250"/>
      <c r="AL191" s="250"/>
      <c r="AM191" s="251"/>
      <c r="AN191" s="153">
        <f>SUM(L191:AM191)</f>
        <v>21</v>
      </c>
    </row>
    <row r="192" spans="1:40">
      <c r="A192" s="318"/>
      <c r="B192" s="319"/>
      <c r="C192" s="320"/>
      <c r="D192" s="301"/>
      <c r="E192" s="302"/>
      <c r="F192" s="303"/>
      <c r="G192" s="296" t="s">
        <v>82</v>
      </c>
      <c r="H192" s="297"/>
      <c r="I192" s="297"/>
      <c r="J192" s="297"/>
      <c r="K192" s="298"/>
      <c r="L192" s="292">
        <v>9</v>
      </c>
      <c r="M192" s="293"/>
      <c r="N192" s="293"/>
      <c r="O192" s="294"/>
      <c r="P192" s="292">
        <v>7</v>
      </c>
      <c r="Q192" s="293"/>
      <c r="R192" s="293"/>
      <c r="S192" s="294"/>
      <c r="T192" s="292">
        <v>7</v>
      </c>
      <c r="U192" s="293"/>
      <c r="V192" s="293"/>
      <c r="W192" s="294"/>
      <c r="X192" s="292">
        <v>9</v>
      </c>
      <c r="Y192" s="293"/>
      <c r="Z192" s="293"/>
      <c r="AA192" s="294"/>
      <c r="AB192" s="292">
        <v>7</v>
      </c>
      <c r="AC192" s="293"/>
      <c r="AD192" s="293"/>
      <c r="AE192" s="294"/>
      <c r="AF192" s="292">
        <v>11</v>
      </c>
      <c r="AG192" s="293"/>
      <c r="AH192" s="293"/>
      <c r="AI192" s="294"/>
      <c r="AJ192" s="292">
        <v>7</v>
      </c>
      <c r="AK192" s="293"/>
      <c r="AL192" s="293"/>
      <c r="AM192" s="294"/>
      <c r="AN192" s="153">
        <f>SUM(L192:AM192)</f>
        <v>57</v>
      </c>
    </row>
    <row r="193" spans="1:40" ht="13.5" thickBot="1">
      <c r="A193" s="318"/>
      <c r="B193" s="319"/>
      <c r="C193" s="320"/>
      <c r="D193" s="304"/>
      <c r="E193" s="305"/>
      <c r="F193" s="306"/>
      <c r="G193" s="296" t="s">
        <v>13</v>
      </c>
      <c r="H193" s="297"/>
      <c r="I193" s="297"/>
      <c r="J193" s="297"/>
      <c r="K193" s="298"/>
      <c r="L193" s="222">
        <v>30</v>
      </c>
      <c r="M193" s="222"/>
      <c r="N193" s="222"/>
      <c r="O193" s="222"/>
      <c r="P193" s="222">
        <v>30</v>
      </c>
      <c r="Q193" s="222"/>
      <c r="R193" s="222"/>
      <c r="S193" s="222"/>
      <c r="T193" s="222">
        <v>30</v>
      </c>
      <c r="U193" s="222"/>
      <c r="V193" s="222"/>
      <c r="W193" s="222"/>
      <c r="X193" s="222">
        <v>30</v>
      </c>
      <c r="Y193" s="222"/>
      <c r="Z193" s="222"/>
      <c r="AA193" s="222"/>
      <c r="AB193" s="222">
        <v>30</v>
      </c>
      <c r="AC193" s="222"/>
      <c r="AD193" s="222"/>
      <c r="AE193" s="222"/>
      <c r="AF193" s="222">
        <v>30</v>
      </c>
      <c r="AG193" s="222"/>
      <c r="AH193" s="222"/>
      <c r="AI193" s="222"/>
      <c r="AJ193" s="295">
        <v>30</v>
      </c>
      <c r="AK193" s="295"/>
      <c r="AL193" s="295"/>
      <c r="AM193" s="295"/>
      <c r="AN193" s="153">
        <f>SUM(L193:AM193)</f>
        <v>210</v>
      </c>
    </row>
    <row r="194" spans="1:40">
      <c r="A194" s="142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70"/>
      <c r="V194" s="143"/>
      <c r="W194" s="143"/>
      <c r="X194" s="143"/>
      <c r="Y194" s="143"/>
      <c r="Z194" s="170"/>
      <c r="AA194" s="171"/>
      <c r="AB194" s="144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5"/>
      <c r="AN194" s="153"/>
    </row>
    <row r="195" spans="1:40" ht="18" customHeight="1">
      <c r="A195" s="59" t="s">
        <v>83</v>
      </c>
      <c r="B195" s="60"/>
      <c r="C195" s="60"/>
      <c r="D195" s="60"/>
      <c r="E195" s="60"/>
      <c r="F195" s="60"/>
      <c r="G195" s="60"/>
      <c r="H195" s="172"/>
      <c r="I195" s="172"/>
      <c r="J195" s="172"/>
      <c r="K195" s="172"/>
      <c r="L195" s="172"/>
      <c r="M195" s="172"/>
      <c r="N195" s="172"/>
      <c r="O195" s="172"/>
      <c r="P195" s="172"/>
      <c r="Q195" s="172"/>
      <c r="R195" s="172"/>
      <c r="S195" s="172"/>
      <c r="T195" s="172"/>
      <c r="U195" s="172"/>
      <c r="V195" s="172"/>
      <c r="W195" s="172"/>
      <c r="X195" s="172"/>
      <c r="Y195" s="172"/>
      <c r="Z195" s="172"/>
      <c r="AA195" s="173"/>
      <c r="AB195" s="353" t="s">
        <v>204</v>
      </c>
      <c r="AC195" s="238"/>
      <c r="AD195" s="238"/>
      <c r="AE195" s="238"/>
      <c r="AF195" s="238"/>
      <c r="AG195" s="238"/>
      <c r="AH195" s="238"/>
      <c r="AI195" s="238"/>
      <c r="AJ195" s="238"/>
      <c r="AK195" s="238"/>
      <c r="AL195" s="238"/>
      <c r="AM195" s="239"/>
      <c r="AN195" s="153"/>
    </row>
    <row r="196" spans="1:40" ht="15.75">
      <c r="A196" s="61"/>
      <c r="B196" s="114" t="s">
        <v>86</v>
      </c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60"/>
      <c r="Y196" s="60"/>
      <c r="Z196" s="172"/>
      <c r="AA196" s="173"/>
      <c r="AB196" s="62"/>
      <c r="AC196" s="60"/>
      <c r="AD196" s="63"/>
      <c r="AE196" s="63"/>
      <c r="AF196" s="172"/>
      <c r="AG196" s="172"/>
      <c r="AH196" s="172"/>
      <c r="AI196" s="172"/>
      <c r="AJ196" s="172"/>
      <c r="AK196" s="130"/>
      <c r="AL196" s="130"/>
      <c r="AM196" s="147"/>
      <c r="AN196" s="153"/>
    </row>
    <row r="197" spans="1:40" ht="15.75">
      <c r="A197" s="61"/>
      <c r="B197" s="119" t="s">
        <v>87</v>
      </c>
      <c r="C197" s="119"/>
      <c r="D197" s="119"/>
      <c r="E197" s="119"/>
      <c r="F197" s="119"/>
      <c r="G197" s="119"/>
      <c r="H197" s="119"/>
      <c r="I197" s="119"/>
      <c r="J197" s="119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72"/>
      <c r="Y197" s="172"/>
      <c r="Z197" s="172"/>
      <c r="AA197" s="173"/>
      <c r="AB197" s="146"/>
      <c r="AC197" s="64" t="s">
        <v>88</v>
      </c>
      <c r="AD197" s="65"/>
      <c r="AE197" s="65"/>
      <c r="AF197" s="66"/>
      <c r="AG197" s="148"/>
      <c r="AH197" s="172"/>
      <c r="AI197" s="172"/>
      <c r="AJ197" s="148"/>
      <c r="AK197" s="148"/>
      <c r="AL197" s="148"/>
      <c r="AM197" s="173"/>
      <c r="AN197" s="153"/>
    </row>
    <row r="198" spans="1:40" ht="15.75">
      <c r="A198" s="61"/>
      <c r="B198" s="114" t="s">
        <v>117</v>
      </c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72"/>
      <c r="Y198" s="172"/>
      <c r="Z198" s="172"/>
      <c r="AA198" s="173"/>
      <c r="AB198" s="146"/>
      <c r="AC198" s="66" t="s">
        <v>90</v>
      </c>
      <c r="AD198" s="66" t="s">
        <v>91</v>
      </c>
      <c r="AE198" s="60"/>
      <c r="AF198" s="63"/>
      <c r="AG198" s="172"/>
      <c r="AH198" s="172"/>
      <c r="AI198" s="172"/>
      <c r="AJ198" s="172"/>
      <c r="AK198" s="172"/>
      <c r="AL198" s="172"/>
      <c r="AM198" s="149"/>
      <c r="AN198" s="153"/>
    </row>
    <row r="199" spans="1:40" ht="15.75">
      <c r="A199" s="61"/>
      <c r="B199" s="114" t="s">
        <v>92</v>
      </c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72"/>
      <c r="Y199" s="172"/>
      <c r="Z199" s="172"/>
      <c r="AA199" s="173"/>
      <c r="AB199" s="146"/>
      <c r="AC199" s="65" t="s">
        <v>93</v>
      </c>
      <c r="AD199" s="65" t="s">
        <v>94</v>
      </c>
      <c r="AE199" s="67"/>
      <c r="AF199" s="67"/>
      <c r="AG199" s="172"/>
      <c r="AH199" s="172"/>
      <c r="AI199" s="172"/>
      <c r="AJ199" s="172"/>
      <c r="AK199" s="172"/>
      <c r="AL199" s="172"/>
      <c r="AM199" s="173"/>
      <c r="AN199" s="153"/>
    </row>
    <row r="200" spans="1:40" ht="15.75">
      <c r="A200" s="61"/>
      <c r="B200" s="114" t="s">
        <v>95</v>
      </c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72"/>
      <c r="Y200" s="172"/>
      <c r="Z200" s="172"/>
      <c r="AA200" s="173"/>
      <c r="AB200" s="146"/>
      <c r="AC200" s="66" t="s">
        <v>49</v>
      </c>
      <c r="AD200" s="104" t="s">
        <v>96</v>
      </c>
      <c r="AE200" s="60"/>
      <c r="AF200" s="60"/>
      <c r="AG200" s="172"/>
      <c r="AH200" s="172"/>
      <c r="AI200" s="172"/>
      <c r="AJ200" s="172"/>
      <c r="AK200" s="172"/>
      <c r="AL200" s="172"/>
      <c r="AM200" s="173"/>
      <c r="AN200" s="153"/>
    </row>
    <row r="201" spans="1:40" ht="15.75">
      <c r="A201" s="61"/>
      <c r="B201" s="115" t="s">
        <v>97</v>
      </c>
      <c r="C201" s="114"/>
      <c r="D201" s="114"/>
      <c r="E201" s="114"/>
      <c r="F201" s="114"/>
      <c r="G201" s="114"/>
      <c r="H201" s="114"/>
      <c r="I201" s="114"/>
      <c r="J201" s="114"/>
      <c r="K201" s="3"/>
      <c r="L201" s="3"/>
      <c r="M201" s="3"/>
      <c r="N201" s="3"/>
      <c r="O201" s="3"/>
      <c r="P201" s="3"/>
      <c r="Q201" s="60"/>
      <c r="R201" s="60"/>
      <c r="S201" s="60"/>
      <c r="T201" s="63"/>
      <c r="U201" s="63"/>
      <c r="V201" s="63"/>
      <c r="W201" s="63"/>
      <c r="X201" s="172"/>
      <c r="Y201" s="172"/>
      <c r="Z201" s="172"/>
      <c r="AA201" s="173"/>
      <c r="AB201" s="146"/>
      <c r="AC201" s="119" t="s">
        <v>98</v>
      </c>
      <c r="AD201" s="104" t="s">
        <v>99</v>
      </c>
      <c r="AE201" s="60"/>
      <c r="AF201" s="60"/>
      <c r="AG201" s="172"/>
      <c r="AH201" s="172"/>
      <c r="AI201" s="119"/>
      <c r="AJ201" s="119"/>
      <c r="AK201" s="119"/>
      <c r="AL201" s="119"/>
      <c r="AM201" s="119"/>
      <c r="AN201" s="153"/>
    </row>
    <row r="202" spans="1:40" ht="15.75">
      <c r="A202" s="61"/>
      <c r="B202" s="119" t="s">
        <v>100</v>
      </c>
      <c r="C202" s="3"/>
      <c r="D202" s="3"/>
      <c r="E202" s="3"/>
      <c r="F202" s="3"/>
      <c r="G202" s="3"/>
      <c r="H202" s="3"/>
      <c r="I202" s="3"/>
      <c r="J202" s="3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72"/>
      <c r="Y202" s="172"/>
      <c r="Z202" s="172"/>
      <c r="AA202" s="173"/>
      <c r="AB202" s="146"/>
      <c r="AC202" s="66" t="s">
        <v>101</v>
      </c>
      <c r="AD202" s="66" t="s">
        <v>102</v>
      </c>
      <c r="AE202" s="60"/>
      <c r="AF202" s="63"/>
      <c r="AG202" s="172"/>
      <c r="AH202" s="172"/>
      <c r="AI202" s="172"/>
      <c r="AJ202" s="172"/>
      <c r="AK202" s="172"/>
      <c r="AL202" s="172"/>
      <c r="AM202" s="173"/>
      <c r="AN202" s="153"/>
    </row>
    <row r="203" spans="1:40" ht="15.75">
      <c r="A203" s="61"/>
      <c r="B203" s="115" t="s">
        <v>103</v>
      </c>
      <c r="C203" s="114"/>
      <c r="D203" s="114"/>
      <c r="E203" s="114"/>
      <c r="F203" s="114"/>
      <c r="G203" s="114"/>
      <c r="H203" s="114"/>
      <c r="I203" s="114"/>
      <c r="J203" s="114"/>
      <c r="K203" s="3"/>
      <c r="L203" s="3"/>
      <c r="M203" s="3"/>
      <c r="N203" s="3"/>
      <c r="O203" s="3"/>
      <c r="P203" s="3"/>
      <c r="Q203" s="60"/>
      <c r="R203" s="60"/>
      <c r="S203" s="60"/>
      <c r="T203" s="63"/>
      <c r="U203" s="63"/>
      <c r="V203" s="63"/>
      <c r="W203" s="63"/>
      <c r="X203" s="172"/>
      <c r="Y203" s="172"/>
      <c r="Z203" s="172"/>
      <c r="AA203" s="173"/>
      <c r="AB203" s="146"/>
      <c r="AC203" s="65" t="s">
        <v>104</v>
      </c>
      <c r="AD203" s="65" t="s">
        <v>105</v>
      </c>
      <c r="AE203" s="60"/>
      <c r="AF203" s="63"/>
      <c r="AG203" s="172"/>
      <c r="AH203" s="172"/>
      <c r="AI203" s="172"/>
      <c r="AJ203" s="172"/>
      <c r="AK203" s="172"/>
      <c r="AL203" s="172"/>
      <c r="AM203" s="173"/>
      <c r="AN203" s="153"/>
    </row>
    <row r="204" spans="1:40" ht="15.75">
      <c r="A204" s="61"/>
      <c r="B204" s="119"/>
      <c r="C204" s="119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60"/>
      <c r="R204" s="60"/>
      <c r="S204" s="60"/>
      <c r="T204" s="63"/>
      <c r="U204" s="63"/>
      <c r="V204" s="63"/>
      <c r="W204" s="63"/>
      <c r="X204" s="172"/>
      <c r="Y204" s="172"/>
      <c r="Z204" s="172"/>
      <c r="AA204" s="173"/>
      <c r="AB204" s="146"/>
      <c r="AC204" s="68"/>
      <c r="AD204" s="65" t="s">
        <v>106</v>
      </c>
      <c r="AE204" s="119"/>
      <c r="AF204" s="63"/>
      <c r="AG204" s="172"/>
      <c r="AH204" s="172"/>
      <c r="AI204" s="172"/>
      <c r="AJ204" s="172"/>
      <c r="AK204" s="172"/>
      <c r="AL204" s="172"/>
      <c r="AM204" s="173"/>
      <c r="AN204" s="153"/>
    </row>
    <row r="205" spans="1:40" ht="15" thickBot="1">
      <c r="A205" s="150"/>
      <c r="B205" s="70"/>
      <c r="C205" s="70"/>
      <c r="D205" s="70"/>
      <c r="E205" s="71"/>
      <c r="F205" s="71"/>
      <c r="G205" s="71"/>
      <c r="H205" s="71"/>
      <c r="I205" s="71"/>
      <c r="J205" s="71"/>
      <c r="K205" s="70"/>
      <c r="L205" s="70"/>
      <c r="M205" s="70"/>
      <c r="N205" s="70"/>
      <c r="O205" s="70"/>
      <c r="P205" s="70"/>
      <c r="Q205" s="70"/>
      <c r="R205" s="70"/>
      <c r="S205" s="70"/>
      <c r="T205" s="72"/>
      <c r="U205" s="151"/>
      <c r="V205" s="151"/>
      <c r="W205" s="151"/>
      <c r="X205" s="151"/>
      <c r="Y205" s="151"/>
      <c r="Z205" s="151"/>
      <c r="AA205" s="152"/>
      <c r="AB205" s="245" t="s">
        <v>205</v>
      </c>
      <c r="AC205" s="246"/>
      <c r="AD205" s="247"/>
      <c r="AE205" s="247"/>
      <c r="AF205" s="247"/>
      <c r="AG205" s="247"/>
      <c r="AH205" s="247"/>
      <c r="AI205" s="247"/>
      <c r="AJ205" s="247"/>
      <c r="AK205" s="247"/>
      <c r="AL205" s="247"/>
      <c r="AM205" s="248"/>
      <c r="AN205" s="153"/>
    </row>
    <row r="206" spans="1:40" ht="25.15" customHeight="1">
      <c r="A206" s="153"/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  <c r="AA206" s="153"/>
      <c r="AB206" s="153"/>
      <c r="AC206" s="153"/>
      <c r="AD206" s="153"/>
      <c r="AE206" s="153"/>
      <c r="AF206" s="153"/>
      <c r="AG206" s="153"/>
      <c r="AH206" s="153"/>
      <c r="AI206" s="153"/>
      <c r="AJ206" s="153"/>
      <c r="AK206" s="153"/>
      <c r="AL206" s="153"/>
      <c r="AM206" s="153"/>
      <c r="AN206" s="153"/>
    </row>
    <row r="207" spans="1:40" ht="25.15" customHeight="1">
      <c r="A207" s="153"/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  <c r="AA207" s="153"/>
      <c r="AB207" s="153"/>
      <c r="AC207" s="153"/>
      <c r="AD207" s="153"/>
      <c r="AE207" s="153"/>
      <c r="AF207" s="153"/>
      <c r="AG207" s="153"/>
      <c r="AH207" s="153"/>
      <c r="AI207" s="153"/>
      <c r="AJ207" s="153"/>
      <c r="AK207" s="153"/>
      <c r="AL207" s="153"/>
      <c r="AM207" s="153"/>
      <c r="AN207" s="153"/>
    </row>
    <row r="208" spans="1:40" ht="18" customHeight="1">
      <c r="A208" s="153"/>
      <c r="B208" s="15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3"/>
      <c r="O208" s="153"/>
      <c r="P208" s="153"/>
      <c r="Q208" s="153"/>
      <c r="R208" s="153"/>
      <c r="S208" s="153"/>
      <c r="T208" s="153"/>
      <c r="U208" s="153"/>
      <c r="V208" s="153"/>
      <c r="W208" s="153"/>
      <c r="X208" s="153"/>
      <c r="Y208" s="153"/>
      <c r="Z208" s="153"/>
      <c r="AA208" s="153"/>
      <c r="AB208" s="153"/>
      <c r="AC208" s="153"/>
      <c r="AD208" s="153"/>
      <c r="AE208" s="153"/>
      <c r="AF208" s="153"/>
      <c r="AG208" s="153"/>
      <c r="AH208" s="153"/>
      <c r="AI208" s="153"/>
      <c r="AJ208" s="153"/>
      <c r="AK208" s="153"/>
      <c r="AL208" s="153"/>
      <c r="AM208" s="153"/>
      <c r="AN208" s="153"/>
    </row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0.15" customHeight="1"/>
    <row r="216" ht="12.75" customHeight="1"/>
    <row r="217" ht="12.75" customHeight="1"/>
    <row r="218" ht="12.75" customHeight="1"/>
    <row r="219" ht="12.75" customHeight="1"/>
    <row r="220" ht="13.5" customHeight="1"/>
    <row r="221" ht="18" customHeight="1"/>
    <row r="222" ht="18" customHeight="1"/>
    <row r="223" ht="18" customHeight="1"/>
    <row r="224" ht="18" customHeight="1"/>
    <row r="225" spans="1:1" ht="18" customHeight="1">
      <c r="A225" s="153"/>
    </row>
    <row r="226" spans="1:1" ht="18" customHeight="1">
      <c r="A226" s="153"/>
    </row>
    <row r="227" spans="1:1" ht="18" customHeight="1">
      <c r="A227" s="153"/>
    </row>
    <row r="228" spans="1:1" ht="18" customHeight="1">
      <c r="A228" s="153"/>
    </row>
    <row r="229" spans="1:1" ht="18" customHeight="1">
      <c r="A229" s="153"/>
    </row>
    <row r="230" spans="1:1" ht="18" customHeight="1">
      <c r="A230" s="153"/>
    </row>
    <row r="231" spans="1:1" ht="18" customHeight="1">
      <c r="A231" s="153"/>
    </row>
    <row r="232" spans="1:1" ht="18" customHeight="1">
      <c r="A232" s="153"/>
    </row>
    <row r="233" spans="1:1" ht="18" customHeight="1">
      <c r="A233" s="153"/>
    </row>
    <row r="234" spans="1:1" ht="18" customHeight="1">
      <c r="A234" s="153"/>
    </row>
    <row r="235" spans="1:1" ht="18" customHeight="1">
      <c r="A235" s="153"/>
    </row>
    <row r="236" spans="1:1" ht="18" customHeight="1">
      <c r="A236" s="153"/>
    </row>
    <row r="237" spans="1:1" ht="18" customHeight="1">
      <c r="A237" s="153"/>
    </row>
    <row r="238" spans="1:1" ht="34.9" customHeight="1">
      <c r="A238" s="153"/>
    </row>
    <row r="239" spans="1:1" ht="13.5" customHeight="1">
      <c r="A239" s="153"/>
    </row>
    <row r="240" spans="1:1" ht="13.5" customHeight="1">
      <c r="A240" s="153" t="e">
        <f>SUM(#REF!)*15+84</f>
        <v>#REF!</v>
      </c>
    </row>
    <row r="241" spans="1:1" ht="12.75" customHeight="1">
      <c r="A241" s="153"/>
    </row>
    <row r="243" spans="1:1" ht="17.45" customHeight="1">
      <c r="A243" s="153"/>
    </row>
    <row r="244" spans="1:1" ht="12.75" customHeight="1">
      <c r="A244" s="153"/>
    </row>
    <row r="245" spans="1:1" ht="13.5" customHeight="1">
      <c r="A245" s="153" t="e">
        <f>SUM(#REF!)*15+214</f>
        <v>#REF!</v>
      </c>
    </row>
    <row r="246" spans="1:1" ht="12.75" customHeight="1">
      <c r="A246" s="153" t="e">
        <f>SUM(#REF!)</f>
        <v>#REF!</v>
      </c>
    </row>
    <row r="247" spans="1:1" ht="12.75" customHeight="1">
      <c r="A247" s="153" t="e">
        <f>SUM(#REF!)</f>
        <v>#REF!</v>
      </c>
    </row>
    <row r="248" spans="1:1" ht="13.5" customHeight="1">
      <c r="A248" s="153" t="e">
        <f>SUM(#REF!)</f>
        <v>#REF!</v>
      </c>
    </row>
    <row r="250" spans="1:1" ht="18" customHeight="1">
      <c r="A250" s="153"/>
    </row>
  </sheetData>
  <mergeCells count="701">
    <mergeCell ref="AB8:AM8"/>
    <mergeCell ref="AB54:AM54"/>
    <mergeCell ref="AB98:AM98"/>
    <mergeCell ref="AB160:AM160"/>
    <mergeCell ref="AB195:AM195"/>
    <mergeCell ref="AB142:AM142"/>
    <mergeCell ref="AB80:AM80"/>
    <mergeCell ref="AB35:AM35"/>
    <mergeCell ref="AJ14:AJ15"/>
    <mergeCell ref="AK14:AK15"/>
    <mergeCell ref="AB12:AE12"/>
    <mergeCell ref="AF12:AI12"/>
    <mergeCell ref="AJ12:AM12"/>
    <mergeCell ref="L13:AM13"/>
    <mergeCell ref="L14:L15"/>
    <mergeCell ref="M14:M15"/>
    <mergeCell ref="N14:N15"/>
    <mergeCell ref="O14:O15"/>
    <mergeCell ref="P14:P15"/>
    <mergeCell ref="Q14:Q15"/>
    <mergeCell ref="R14:R15"/>
    <mergeCell ref="S14:S15"/>
    <mergeCell ref="T25:W25"/>
    <mergeCell ref="X25:AA25"/>
    <mergeCell ref="A5:C5"/>
    <mergeCell ref="AB5:AM5"/>
    <mergeCell ref="A6:C6"/>
    <mergeCell ref="AB6:AM6"/>
    <mergeCell ref="A7:C7"/>
    <mergeCell ref="AB7:AM7"/>
    <mergeCell ref="A1:C1"/>
    <mergeCell ref="D1:AA2"/>
    <mergeCell ref="AB1:AM1"/>
    <mergeCell ref="A2:C2"/>
    <mergeCell ref="AB2:AM2"/>
    <mergeCell ref="A3:C3"/>
    <mergeCell ref="AB3:AM3"/>
    <mergeCell ref="A9:C9"/>
    <mergeCell ref="AB9:AM9"/>
    <mergeCell ref="A11:A15"/>
    <mergeCell ref="B11:C15"/>
    <mergeCell ref="D11:F12"/>
    <mergeCell ref="G11:K11"/>
    <mergeCell ref="L11:AM11"/>
    <mergeCell ref="G12:G15"/>
    <mergeCell ref="H12:K12"/>
    <mergeCell ref="L12:O12"/>
    <mergeCell ref="D13:D15"/>
    <mergeCell ref="E13:E15"/>
    <mergeCell ref="F13:F15"/>
    <mergeCell ref="H13:H15"/>
    <mergeCell ref="I13:I15"/>
    <mergeCell ref="J13:J15"/>
    <mergeCell ref="P12:S12"/>
    <mergeCell ref="T12:W12"/>
    <mergeCell ref="X12:AA12"/>
    <mergeCell ref="V14:V15"/>
    <mergeCell ref="W14:W15"/>
    <mergeCell ref="X14:X15"/>
    <mergeCell ref="Y14:Y15"/>
    <mergeCell ref="K13:K15"/>
    <mergeCell ref="B17:C17"/>
    <mergeCell ref="B24:C25"/>
    <mergeCell ref="D24:D25"/>
    <mergeCell ref="E24:E25"/>
    <mergeCell ref="F24:F25"/>
    <mergeCell ref="G24:G25"/>
    <mergeCell ref="AL14:AL15"/>
    <mergeCell ref="AM14:AM15"/>
    <mergeCell ref="B16:C16"/>
    <mergeCell ref="D16:E16"/>
    <mergeCell ref="H16:K16"/>
    <mergeCell ref="L16:AM16"/>
    <mergeCell ref="AF14:AF15"/>
    <mergeCell ref="AG14:AG15"/>
    <mergeCell ref="AH14:AH15"/>
    <mergeCell ref="AI14:AI15"/>
    <mergeCell ref="Z14:Z15"/>
    <mergeCell ref="AA14:AA15"/>
    <mergeCell ref="AB14:AB15"/>
    <mergeCell ref="AC14:AC15"/>
    <mergeCell ref="AD14:AD15"/>
    <mergeCell ref="AE14:AE15"/>
    <mergeCell ref="T14:T15"/>
    <mergeCell ref="U14:U15"/>
    <mergeCell ref="AB25:AE25"/>
    <mergeCell ref="AF25:AI25"/>
    <mergeCell ref="AJ25:AM25"/>
    <mergeCell ref="A26:C33"/>
    <mergeCell ref="D26:D28"/>
    <mergeCell ref="E26:E28"/>
    <mergeCell ref="F26:F28"/>
    <mergeCell ref="G26:G28"/>
    <mergeCell ref="H24:H25"/>
    <mergeCell ref="I24:I25"/>
    <mergeCell ref="J24:J25"/>
    <mergeCell ref="K24:K25"/>
    <mergeCell ref="L25:O25"/>
    <mergeCell ref="P25:S25"/>
    <mergeCell ref="L27:L28"/>
    <mergeCell ref="M27:M28"/>
    <mergeCell ref="N27:N28"/>
    <mergeCell ref="O27:O28"/>
    <mergeCell ref="P27:P28"/>
    <mergeCell ref="H26:H28"/>
    <mergeCell ref="I26:I28"/>
    <mergeCell ref="J26:J28"/>
    <mergeCell ref="K26:K28"/>
    <mergeCell ref="L26:O26"/>
    <mergeCell ref="P26:S26"/>
    <mergeCell ref="Q27:Q28"/>
    <mergeCell ref="R27:R28"/>
    <mergeCell ref="S27:S28"/>
    <mergeCell ref="V27:V28"/>
    <mergeCell ref="W27:W28"/>
    <mergeCell ref="X27:X28"/>
    <mergeCell ref="Y27:Y28"/>
    <mergeCell ref="T26:W26"/>
    <mergeCell ref="X26:AA26"/>
    <mergeCell ref="AB26:AE26"/>
    <mergeCell ref="AF26:AI26"/>
    <mergeCell ref="AJ26:AM26"/>
    <mergeCell ref="AL27:AL28"/>
    <mergeCell ref="AM27:AM28"/>
    <mergeCell ref="D29:D30"/>
    <mergeCell ref="E29:E30"/>
    <mergeCell ref="F29:F30"/>
    <mergeCell ref="G29:G30"/>
    <mergeCell ref="H29:H30"/>
    <mergeCell ref="I29:I30"/>
    <mergeCell ref="J29:J30"/>
    <mergeCell ref="K29:K30"/>
    <mergeCell ref="AF27:AF28"/>
    <mergeCell ref="AG27:AG28"/>
    <mergeCell ref="AH27:AH28"/>
    <mergeCell ref="AI27:AI28"/>
    <mergeCell ref="AJ27:AJ28"/>
    <mergeCell ref="AK27:AK28"/>
    <mergeCell ref="Z27:Z28"/>
    <mergeCell ref="AA27:AA28"/>
    <mergeCell ref="AB27:AB28"/>
    <mergeCell ref="AC27:AC28"/>
    <mergeCell ref="AD27:AD28"/>
    <mergeCell ref="AE27:AE28"/>
    <mergeCell ref="T27:T28"/>
    <mergeCell ref="U27:U28"/>
    <mergeCell ref="AJ30:AM30"/>
    <mergeCell ref="D31:F33"/>
    <mergeCell ref="G31:K31"/>
    <mergeCell ref="L31:O31"/>
    <mergeCell ref="P31:S31"/>
    <mergeCell ref="T31:W31"/>
    <mergeCell ref="X31:AA31"/>
    <mergeCell ref="AB31:AE31"/>
    <mergeCell ref="AF31:AI31"/>
    <mergeCell ref="AJ31:AM31"/>
    <mergeCell ref="L30:O30"/>
    <mergeCell ref="P30:S30"/>
    <mergeCell ref="T30:W30"/>
    <mergeCell ref="X30:AA30"/>
    <mergeCell ref="AB30:AE30"/>
    <mergeCell ref="AF30:AI30"/>
    <mergeCell ref="AF32:AI32"/>
    <mergeCell ref="AJ32:AM32"/>
    <mergeCell ref="G33:K33"/>
    <mergeCell ref="L33:O33"/>
    <mergeCell ref="P33:S33"/>
    <mergeCell ref="T33:W33"/>
    <mergeCell ref="X33:AA33"/>
    <mergeCell ref="AB33:AE33"/>
    <mergeCell ref="AF33:AI33"/>
    <mergeCell ref="AJ33:AM33"/>
    <mergeCell ref="G32:K32"/>
    <mergeCell ref="L32:O32"/>
    <mergeCell ref="P32:S32"/>
    <mergeCell ref="T32:W32"/>
    <mergeCell ref="X32:AA32"/>
    <mergeCell ref="AB32:AE32"/>
    <mergeCell ref="A49:C49"/>
    <mergeCell ref="AB49:AM49"/>
    <mergeCell ref="A51:C51"/>
    <mergeCell ref="AB51:AM51"/>
    <mergeCell ref="A52:C52"/>
    <mergeCell ref="AB52:AM52"/>
    <mergeCell ref="AB46:AM46"/>
    <mergeCell ref="A47:C47"/>
    <mergeCell ref="D47:AA48"/>
    <mergeCell ref="AB47:AM47"/>
    <mergeCell ref="A48:C48"/>
    <mergeCell ref="AB48:AM48"/>
    <mergeCell ref="A53:C53"/>
    <mergeCell ref="AB53:AM53"/>
    <mergeCell ref="A55:C55"/>
    <mergeCell ref="AB55:AM55"/>
    <mergeCell ref="A57:A61"/>
    <mergeCell ref="B57:C61"/>
    <mergeCell ref="D57:F58"/>
    <mergeCell ref="G57:K57"/>
    <mergeCell ref="L57:AM57"/>
    <mergeCell ref="G58:G61"/>
    <mergeCell ref="AF58:AI58"/>
    <mergeCell ref="AJ58:AM58"/>
    <mergeCell ref="D59:D61"/>
    <mergeCell ref="E59:E61"/>
    <mergeCell ref="F59:F61"/>
    <mergeCell ref="H59:H61"/>
    <mergeCell ref="I59:I61"/>
    <mergeCell ref="J59:J61"/>
    <mergeCell ref="K59:K61"/>
    <mergeCell ref="L59:AM59"/>
    <mergeCell ref="H58:K58"/>
    <mergeCell ref="L58:O58"/>
    <mergeCell ref="P58:S58"/>
    <mergeCell ref="T58:W58"/>
    <mergeCell ref="B63:C63"/>
    <mergeCell ref="B64:C64"/>
    <mergeCell ref="B65:C65"/>
    <mergeCell ref="B66:C66"/>
    <mergeCell ref="B69:C70"/>
    <mergeCell ref="D69:D70"/>
    <mergeCell ref="AJ60:AJ61"/>
    <mergeCell ref="X58:AA58"/>
    <mergeCell ref="AB58:AE58"/>
    <mergeCell ref="B62:C62"/>
    <mergeCell ref="D62:E62"/>
    <mergeCell ref="H62:K62"/>
    <mergeCell ref="L62:AM62"/>
    <mergeCell ref="AD60:AD61"/>
    <mergeCell ref="AE60:AE61"/>
    <mergeCell ref="AF60:AF61"/>
    <mergeCell ref="AG60:AG61"/>
    <mergeCell ref="AH60:AH61"/>
    <mergeCell ref="AI60:AI61"/>
    <mergeCell ref="X60:X61"/>
    <mergeCell ref="Y60:Y61"/>
    <mergeCell ref="Z60:Z61"/>
    <mergeCell ref="AA60:AA61"/>
    <mergeCell ref="AB60:AB61"/>
    <mergeCell ref="AK60:AK61"/>
    <mergeCell ref="AL60:AL61"/>
    <mergeCell ref="M60:M61"/>
    <mergeCell ref="N60:N61"/>
    <mergeCell ref="O60:O61"/>
    <mergeCell ref="P60:P61"/>
    <mergeCell ref="Q60:Q61"/>
    <mergeCell ref="AF70:AI70"/>
    <mergeCell ref="AJ70:AM70"/>
    <mergeCell ref="L70:O70"/>
    <mergeCell ref="P70:S70"/>
    <mergeCell ref="T70:W70"/>
    <mergeCell ref="X70:AA70"/>
    <mergeCell ref="AB70:AE70"/>
    <mergeCell ref="W60:W61"/>
    <mergeCell ref="L60:L61"/>
    <mergeCell ref="AM60:AM61"/>
    <mergeCell ref="AC60:AC61"/>
    <mergeCell ref="R60:R61"/>
    <mergeCell ref="S60:S61"/>
    <mergeCell ref="T60:T61"/>
    <mergeCell ref="U60:U61"/>
    <mergeCell ref="V60:V61"/>
    <mergeCell ref="K69:K70"/>
    <mergeCell ref="E69:E70"/>
    <mergeCell ref="F69:F70"/>
    <mergeCell ref="G69:G70"/>
    <mergeCell ref="H69:H70"/>
    <mergeCell ref="I69:I70"/>
    <mergeCell ref="J69:J70"/>
    <mergeCell ref="D74:D75"/>
    <mergeCell ref="E74:E75"/>
    <mergeCell ref="F74:F75"/>
    <mergeCell ref="G74:G75"/>
    <mergeCell ref="H74:H75"/>
    <mergeCell ref="I74:I75"/>
    <mergeCell ref="K71:K73"/>
    <mergeCell ref="AF71:AI71"/>
    <mergeCell ref="AJ71:AM71"/>
    <mergeCell ref="L72:L73"/>
    <mergeCell ref="M72:M73"/>
    <mergeCell ref="N72:N73"/>
    <mergeCell ref="O72:O73"/>
    <mergeCell ref="P72:P73"/>
    <mergeCell ref="Q72:Q73"/>
    <mergeCell ref="R72:R73"/>
    <mergeCell ref="S72:S73"/>
    <mergeCell ref="L71:O71"/>
    <mergeCell ref="P71:S71"/>
    <mergeCell ref="T71:W71"/>
    <mergeCell ref="X71:AA71"/>
    <mergeCell ref="AB71:AE71"/>
    <mergeCell ref="T72:T73"/>
    <mergeCell ref="U72:U73"/>
    <mergeCell ref="V72:V73"/>
    <mergeCell ref="W72:W73"/>
    <mergeCell ref="AJ72:AJ73"/>
    <mergeCell ref="AK72:AK73"/>
    <mergeCell ref="AL72:AL73"/>
    <mergeCell ref="AM72:AM73"/>
    <mergeCell ref="AD72:AD73"/>
    <mergeCell ref="AE72:AE73"/>
    <mergeCell ref="AF72:AF73"/>
    <mergeCell ref="AG72:AG73"/>
    <mergeCell ref="AH72:AH73"/>
    <mergeCell ref="AI72:AI73"/>
    <mergeCell ref="X72:X73"/>
    <mergeCell ref="Y72:Y73"/>
    <mergeCell ref="Z72:Z73"/>
    <mergeCell ref="AA72:AA73"/>
    <mergeCell ref="AB72:AB73"/>
    <mergeCell ref="AC72:AC73"/>
    <mergeCell ref="AB75:AE75"/>
    <mergeCell ref="AF75:AI75"/>
    <mergeCell ref="AJ75:AM75"/>
    <mergeCell ref="D76:F78"/>
    <mergeCell ref="G76:K76"/>
    <mergeCell ref="L76:O76"/>
    <mergeCell ref="P76:S76"/>
    <mergeCell ref="T76:W76"/>
    <mergeCell ref="X76:AA76"/>
    <mergeCell ref="AB76:AE76"/>
    <mergeCell ref="J74:J75"/>
    <mergeCell ref="K74:K75"/>
    <mergeCell ref="L75:O75"/>
    <mergeCell ref="P75:S75"/>
    <mergeCell ref="T75:W75"/>
    <mergeCell ref="X75:AA75"/>
    <mergeCell ref="AF76:AI76"/>
    <mergeCell ref="AJ76:AM76"/>
    <mergeCell ref="AF77:AI77"/>
    <mergeCell ref="AJ77:AM77"/>
    <mergeCell ref="AF78:AI78"/>
    <mergeCell ref="AJ78:AM78"/>
    <mergeCell ref="G77:K77"/>
    <mergeCell ref="L77:O77"/>
    <mergeCell ref="P77:S77"/>
    <mergeCell ref="T77:W77"/>
    <mergeCell ref="X77:AA77"/>
    <mergeCell ref="AB77:AE77"/>
    <mergeCell ref="AB90:AM90"/>
    <mergeCell ref="A91:C91"/>
    <mergeCell ref="D91:AA92"/>
    <mergeCell ref="AB91:AM91"/>
    <mergeCell ref="A92:C92"/>
    <mergeCell ref="AB92:AM92"/>
    <mergeCell ref="P78:S78"/>
    <mergeCell ref="T78:W78"/>
    <mergeCell ref="X78:AA78"/>
    <mergeCell ref="AB78:AE78"/>
    <mergeCell ref="G78:K78"/>
    <mergeCell ref="L78:O78"/>
    <mergeCell ref="A71:C78"/>
    <mergeCell ref="D71:D73"/>
    <mergeCell ref="E71:E73"/>
    <mergeCell ref="F71:F73"/>
    <mergeCell ref="G71:G73"/>
    <mergeCell ref="H71:H73"/>
    <mergeCell ref="I71:I73"/>
    <mergeCell ref="J71:J73"/>
    <mergeCell ref="AF104:AF105"/>
    <mergeCell ref="AG104:AG105"/>
    <mergeCell ref="K103:K105"/>
    <mergeCell ref="L103:AM103"/>
    <mergeCell ref="L104:L105"/>
    <mergeCell ref="A101:A105"/>
    <mergeCell ref="B101:C105"/>
    <mergeCell ref="D101:F102"/>
    <mergeCell ref="G101:K101"/>
    <mergeCell ref="L101:AM101"/>
    <mergeCell ref="G102:G105"/>
    <mergeCell ref="H102:K102"/>
    <mergeCell ref="A96:C96"/>
    <mergeCell ref="AB96:AM96"/>
    <mergeCell ref="A97:C97"/>
    <mergeCell ref="AB97:AM97"/>
    <mergeCell ref="A99:C99"/>
    <mergeCell ref="AB99:AM99"/>
    <mergeCell ref="A93:C93"/>
    <mergeCell ref="AB93:AM93"/>
    <mergeCell ref="A95:C95"/>
    <mergeCell ref="AB95:AM95"/>
    <mergeCell ref="L102:O102"/>
    <mergeCell ref="P102:S102"/>
    <mergeCell ref="T102:W102"/>
    <mergeCell ref="X102:AA102"/>
    <mergeCell ref="AB102:AE102"/>
    <mergeCell ref="AF102:AI102"/>
    <mergeCell ref="AJ102:AM102"/>
    <mergeCell ref="D103:D105"/>
    <mergeCell ref="E103:E105"/>
    <mergeCell ref="F103:F105"/>
    <mergeCell ref="H103:H105"/>
    <mergeCell ref="I103:I105"/>
    <mergeCell ref="X104:X105"/>
    <mergeCell ref="Y104:Y105"/>
    <mergeCell ref="Z104:Z105"/>
    <mergeCell ref="AA104:AA105"/>
    <mergeCell ref="AB104:AB105"/>
    <mergeCell ref="AC104:AC105"/>
    <mergeCell ref="T104:T105"/>
    <mergeCell ref="U104:U105"/>
    <mergeCell ref="V104:V105"/>
    <mergeCell ref="W104:W105"/>
    <mergeCell ref="J103:J105"/>
    <mergeCell ref="AM104:AM105"/>
    <mergeCell ref="B107:C107"/>
    <mergeCell ref="B108:C108"/>
    <mergeCell ref="B119:C119"/>
    <mergeCell ref="B125:C125"/>
    <mergeCell ref="B126:C126"/>
    <mergeCell ref="B127:C127"/>
    <mergeCell ref="AJ104:AJ105"/>
    <mergeCell ref="AK104:AK105"/>
    <mergeCell ref="AL104:AL105"/>
    <mergeCell ref="M104:M105"/>
    <mergeCell ref="N104:N105"/>
    <mergeCell ref="O104:O105"/>
    <mergeCell ref="P104:P105"/>
    <mergeCell ref="Q104:Q105"/>
    <mergeCell ref="R104:R105"/>
    <mergeCell ref="S104:S105"/>
    <mergeCell ref="B106:C106"/>
    <mergeCell ref="D106:E106"/>
    <mergeCell ref="H106:K106"/>
    <mergeCell ref="L106:AM106"/>
    <mergeCell ref="AD104:AD105"/>
    <mergeCell ref="AE104:AE105"/>
    <mergeCell ref="AH104:AH105"/>
    <mergeCell ref="AI104:AI105"/>
    <mergeCell ref="A133:C140"/>
    <mergeCell ref="D133:D135"/>
    <mergeCell ref="E133:E135"/>
    <mergeCell ref="F133:F135"/>
    <mergeCell ref="G133:G135"/>
    <mergeCell ref="H133:H135"/>
    <mergeCell ref="I131:I132"/>
    <mergeCell ref="J131:J132"/>
    <mergeCell ref="K131:K132"/>
    <mergeCell ref="B131:C132"/>
    <mergeCell ref="D131:D132"/>
    <mergeCell ref="E131:E132"/>
    <mergeCell ref="F131:F132"/>
    <mergeCell ref="G131:G132"/>
    <mergeCell ref="H131:H132"/>
    <mergeCell ref="I133:I135"/>
    <mergeCell ref="J133:J135"/>
    <mergeCell ref="K133:K135"/>
    <mergeCell ref="L133:O133"/>
    <mergeCell ref="P133:S133"/>
    <mergeCell ref="X132:AA132"/>
    <mergeCell ref="AB132:AE132"/>
    <mergeCell ref="AF132:AI132"/>
    <mergeCell ref="AJ132:AM132"/>
    <mergeCell ref="L132:O132"/>
    <mergeCell ref="P132:S132"/>
    <mergeCell ref="T132:W132"/>
    <mergeCell ref="AJ133:AM133"/>
    <mergeCell ref="L134:L135"/>
    <mergeCell ref="X133:AA133"/>
    <mergeCell ref="AB133:AE133"/>
    <mergeCell ref="AF133:AI133"/>
    <mergeCell ref="AH134:AH135"/>
    <mergeCell ref="AI134:AI135"/>
    <mergeCell ref="AJ134:AJ135"/>
    <mergeCell ref="AK134:AK135"/>
    <mergeCell ref="T133:W133"/>
    <mergeCell ref="R134:R135"/>
    <mergeCell ref="S134:S135"/>
    <mergeCell ref="T134:T135"/>
    <mergeCell ref="U134:U135"/>
    <mergeCell ref="V134:V135"/>
    <mergeCell ref="W134:W135"/>
    <mergeCell ref="X134:X135"/>
    <mergeCell ref="Y134:Y135"/>
    <mergeCell ref="D136:D137"/>
    <mergeCell ref="E136:E137"/>
    <mergeCell ref="F136:F137"/>
    <mergeCell ref="G136:G137"/>
    <mergeCell ref="H136:H137"/>
    <mergeCell ref="I136:I137"/>
    <mergeCell ref="AL134:AL135"/>
    <mergeCell ref="AM134:AM135"/>
    <mergeCell ref="AB134:AB135"/>
    <mergeCell ref="AC134:AC135"/>
    <mergeCell ref="AD134:AD135"/>
    <mergeCell ref="AE134:AE135"/>
    <mergeCell ref="AF134:AF135"/>
    <mergeCell ref="AG134:AG135"/>
    <mergeCell ref="AB137:AE137"/>
    <mergeCell ref="AF137:AI137"/>
    <mergeCell ref="AJ137:AM137"/>
    <mergeCell ref="Z134:Z135"/>
    <mergeCell ref="AA134:AA135"/>
    <mergeCell ref="M134:M135"/>
    <mergeCell ref="N134:N135"/>
    <mergeCell ref="O134:O135"/>
    <mergeCell ref="P134:P135"/>
    <mergeCell ref="Q134:Q135"/>
    <mergeCell ref="AB139:AE139"/>
    <mergeCell ref="G138:K138"/>
    <mergeCell ref="L138:O138"/>
    <mergeCell ref="P138:S138"/>
    <mergeCell ref="T138:W138"/>
    <mergeCell ref="X138:AA138"/>
    <mergeCell ref="AB138:AE138"/>
    <mergeCell ref="J136:J137"/>
    <mergeCell ref="K136:K137"/>
    <mergeCell ref="L137:O137"/>
    <mergeCell ref="P137:S137"/>
    <mergeCell ref="T137:W137"/>
    <mergeCell ref="X137:AA137"/>
    <mergeCell ref="AB152:AM152"/>
    <mergeCell ref="A153:C153"/>
    <mergeCell ref="D153:AA154"/>
    <mergeCell ref="AB153:AM153"/>
    <mergeCell ref="A154:C154"/>
    <mergeCell ref="AB154:AM154"/>
    <mergeCell ref="P140:S140"/>
    <mergeCell ref="T140:W140"/>
    <mergeCell ref="X140:AA140"/>
    <mergeCell ref="AB140:AE140"/>
    <mergeCell ref="G140:K140"/>
    <mergeCell ref="L140:O140"/>
    <mergeCell ref="D138:F140"/>
    <mergeCell ref="AF138:AI138"/>
    <mergeCell ref="AJ138:AM138"/>
    <mergeCell ref="AF139:AI139"/>
    <mergeCell ref="AJ139:AM139"/>
    <mergeCell ref="AF140:AI140"/>
    <mergeCell ref="AJ140:AM140"/>
    <mergeCell ref="G139:K139"/>
    <mergeCell ref="L139:O139"/>
    <mergeCell ref="P139:S139"/>
    <mergeCell ref="T139:W139"/>
    <mergeCell ref="X139:AA139"/>
    <mergeCell ref="A158:C158"/>
    <mergeCell ref="AB158:AM158"/>
    <mergeCell ref="A159:C159"/>
    <mergeCell ref="AB159:AM159"/>
    <mergeCell ref="A161:C161"/>
    <mergeCell ref="AB161:AM161"/>
    <mergeCell ref="A155:C155"/>
    <mergeCell ref="AB155:AM155"/>
    <mergeCell ref="A157:C157"/>
    <mergeCell ref="AB157:AM157"/>
    <mergeCell ref="A163:A167"/>
    <mergeCell ref="B163:C167"/>
    <mergeCell ref="D163:F164"/>
    <mergeCell ref="G163:K163"/>
    <mergeCell ref="L163:AM163"/>
    <mergeCell ref="G164:G167"/>
    <mergeCell ref="H164:K164"/>
    <mergeCell ref="L164:O164"/>
    <mergeCell ref="P164:S164"/>
    <mergeCell ref="T164:W164"/>
    <mergeCell ref="X164:AA164"/>
    <mergeCell ref="AB164:AE164"/>
    <mergeCell ref="AF164:AI164"/>
    <mergeCell ref="AJ164:AM164"/>
    <mergeCell ref="D165:D167"/>
    <mergeCell ref="E165:E167"/>
    <mergeCell ref="F165:F167"/>
    <mergeCell ref="H165:H167"/>
    <mergeCell ref="I165:I167"/>
    <mergeCell ref="J165:J167"/>
    <mergeCell ref="AL166:AL167"/>
    <mergeCell ref="AM166:AM167"/>
    <mergeCell ref="B168:C168"/>
    <mergeCell ref="D168:E168"/>
    <mergeCell ref="H168:K168"/>
    <mergeCell ref="L168:AM168"/>
    <mergeCell ref="AD166:AD167"/>
    <mergeCell ref="AE166:AE167"/>
    <mergeCell ref="AF166:AF167"/>
    <mergeCell ref="AG166:AG167"/>
    <mergeCell ref="AB166:AB167"/>
    <mergeCell ref="AC166:AC167"/>
    <mergeCell ref="R166:R167"/>
    <mergeCell ref="S166:S167"/>
    <mergeCell ref="T166:T167"/>
    <mergeCell ref="U166:U167"/>
    <mergeCell ref="V166:V167"/>
    <mergeCell ref="W166:W167"/>
    <mergeCell ref="K165:K167"/>
    <mergeCell ref="L165:AM165"/>
    <mergeCell ref="L166:L167"/>
    <mergeCell ref="M166:M167"/>
    <mergeCell ref="N166:N167"/>
    <mergeCell ref="O166:O167"/>
    <mergeCell ref="B183:C183"/>
    <mergeCell ref="B184:C185"/>
    <mergeCell ref="D184:D185"/>
    <mergeCell ref="E184:E185"/>
    <mergeCell ref="AJ166:AJ167"/>
    <mergeCell ref="AK166:AK167"/>
    <mergeCell ref="AH166:AH167"/>
    <mergeCell ref="AI166:AI167"/>
    <mergeCell ref="X166:X167"/>
    <mergeCell ref="Y166:Y167"/>
    <mergeCell ref="P166:P167"/>
    <mergeCell ref="Q166:Q167"/>
    <mergeCell ref="Z166:Z167"/>
    <mergeCell ref="AA166:AA167"/>
    <mergeCell ref="AJ185:AM185"/>
    <mergeCell ref="L185:O185"/>
    <mergeCell ref="P185:S185"/>
    <mergeCell ref="T185:W185"/>
    <mergeCell ref="X185:AA185"/>
    <mergeCell ref="AB185:AE185"/>
    <mergeCell ref="AF185:AI185"/>
    <mergeCell ref="F184:F185"/>
    <mergeCell ref="G184:G185"/>
    <mergeCell ref="H184:H185"/>
    <mergeCell ref="A186:C193"/>
    <mergeCell ref="D186:D188"/>
    <mergeCell ref="E186:E188"/>
    <mergeCell ref="F186:F188"/>
    <mergeCell ref="G186:G188"/>
    <mergeCell ref="H186:H188"/>
    <mergeCell ref="I186:I188"/>
    <mergeCell ref="J186:J188"/>
    <mergeCell ref="K186:K188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I184:I185"/>
    <mergeCell ref="J184:J185"/>
    <mergeCell ref="K184:K185"/>
    <mergeCell ref="W187:W188"/>
    <mergeCell ref="X187:X188"/>
    <mergeCell ref="Y187:Y188"/>
    <mergeCell ref="Z187:Z188"/>
    <mergeCell ref="AJ186:AM186"/>
    <mergeCell ref="L187:L188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L186:O186"/>
    <mergeCell ref="P186:S186"/>
    <mergeCell ref="T186:W186"/>
    <mergeCell ref="X186:AA186"/>
    <mergeCell ref="AB186:AE186"/>
    <mergeCell ref="AF186:AI186"/>
    <mergeCell ref="AM187:AM188"/>
    <mergeCell ref="L190:O190"/>
    <mergeCell ref="AG187:AG188"/>
    <mergeCell ref="AH187:AH188"/>
    <mergeCell ref="AI187:AI188"/>
    <mergeCell ref="AJ187:AJ188"/>
    <mergeCell ref="AK187:AK188"/>
    <mergeCell ref="AL187:AL188"/>
    <mergeCell ref="AA187:AA188"/>
    <mergeCell ref="AB187:AB188"/>
    <mergeCell ref="AC187:AC188"/>
    <mergeCell ref="AD187:AD188"/>
    <mergeCell ref="AE187:AE188"/>
    <mergeCell ref="AF187:AF188"/>
    <mergeCell ref="U187:U188"/>
    <mergeCell ref="V187:V188"/>
    <mergeCell ref="P191:S191"/>
    <mergeCell ref="T191:W191"/>
    <mergeCell ref="X191:AA191"/>
    <mergeCell ref="P190:S190"/>
    <mergeCell ref="T190:W190"/>
    <mergeCell ref="X190:AA190"/>
    <mergeCell ref="AB190:AE190"/>
    <mergeCell ref="AF190:AI190"/>
    <mergeCell ref="AJ190:AM190"/>
    <mergeCell ref="B171:C171"/>
    <mergeCell ref="AB205:AM205"/>
    <mergeCell ref="AJ192:AM192"/>
    <mergeCell ref="G193:K193"/>
    <mergeCell ref="L193:O193"/>
    <mergeCell ref="P193:S193"/>
    <mergeCell ref="T193:W193"/>
    <mergeCell ref="X193:AA193"/>
    <mergeCell ref="AB193:AE193"/>
    <mergeCell ref="AF193:AI193"/>
    <mergeCell ref="AJ193:AM193"/>
    <mergeCell ref="AB191:AE191"/>
    <mergeCell ref="AF191:AI191"/>
    <mergeCell ref="AJ191:AM191"/>
    <mergeCell ref="G192:K192"/>
    <mergeCell ref="L192:O192"/>
    <mergeCell ref="P192:S192"/>
    <mergeCell ref="T192:W192"/>
    <mergeCell ref="X192:AA192"/>
    <mergeCell ref="AB192:AE192"/>
    <mergeCell ref="AF192:AI192"/>
    <mergeCell ref="D191:F193"/>
    <mergeCell ref="G191:K191"/>
    <mergeCell ref="L191:O191"/>
  </mergeCells>
  <printOptions horizontalCentered="1"/>
  <pageMargins left="0" right="0" top="0.39370078740157483" bottom="0.19685039370078741" header="0" footer="0"/>
  <pageSetup paperSize="9" scale="50" orientation="landscape" r:id="rId1"/>
  <headerFooter alignWithMargins="0"/>
  <rowBreaks count="3" manualBreakCount="3">
    <brk id="46" max="16383" man="1"/>
    <brk id="90" max="16383" man="1"/>
    <brk id="15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4B945D235DE4D967E885D6BB9BC12" ma:contentTypeVersion="4" ma:contentTypeDescription="Utwórz nowy dokument." ma:contentTypeScope="" ma:versionID="984e3c42d0eff9969201b9b9f6fb161d">
  <xsd:schema xmlns:xsd="http://www.w3.org/2001/XMLSchema" xmlns:xs="http://www.w3.org/2001/XMLSchema" xmlns:p="http://schemas.microsoft.com/office/2006/metadata/properties" xmlns:ns2="6e1fe647-6c9e-44a1-b880-6be09bcffe00" targetNamespace="http://schemas.microsoft.com/office/2006/metadata/properties" ma:root="true" ma:fieldsID="9fdc092cf2a29fc3ab5ec55081df6d8b" ns2:_="">
    <xsd:import namespace="6e1fe647-6c9e-44a1-b880-6be09bcff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e647-6c9e-44a1-b880-6be09bcff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CD5DE3-05A6-45DA-9E07-35CBCF94F228}"/>
</file>

<file path=customXml/itemProps2.xml><?xml version="1.0" encoding="utf-8"?>
<ds:datastoreItem xmlns:ds="http://schemas.openxmlformats.org/officeDocument/2006/customXml" ds:itemID="{D5CA2244-0F8B-46D2-BE4D-F1DD61D347A2}"/>
</file>

<file path=customXml/itemProps3.xml><?xml version="1.0" encoding="utf-8"?>
<ds:datastoreItem xmlns:ds="http://schemas.openxmlformats.org/officeDocument/2006/customXml" ds:itemID="{53C4A7EF-D993-4884-8575-4D9B521193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ATR - Bydgoszcz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Biotechnologia plan studiów I stopnia</dc:title>
  <dc:subject/>
  <dc:creator>Piotr Piszczek</dc:creator>
  <cp:keywords/>
  <dc:description>materiał przygotowany dla Dz. Dydaktyki (sierpień 07)</dc:description>
  <cp:lastModifiedBy>luk-al@o365.utp.edu.pl</cp:lastModifiedBy>
  <cp:revision/>
  <dcterms:created xsi:type="dcterms:W3CDTF">2005-11-04T08:43:51Z</dcterms:created>
  <dcterms:modified xsi:type="dcterms:W3CDTF">2021-09-16T11:46:30Z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0x0101000C14B945D235DE4D967E885D6BB9BC12</vt:lpwstr>
  </property>
</Properties>
</file>